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rla.ayre\Desktop\CARLA\PORTAL DE TRANSPARENCIA 2019\"/>
    </mc:Choice>
  </mc:AlternateContent>
  <bookViews>
    <workbookView xWindow="0" yWindow="0" windowWidth="19200" windowHeight="11595"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Transparencia!$A$4:$Q$80</definedName>
    <definedName name="_xlnm.Print_Area" localSheetId="3">Transparencia!$A$1:$Q$37</definedName>
    <definedName name="_xlnm.Print_Titles" localSheetId="3">Transparencia!$3:$5</definedName>
  </definedNames>
  <calcPr calcId="162913"/>
</workbook>
</file>

<file path=xl/calcChain.xml><?xml version="1.0" encoding="utf-8"?>
<calcChain xmlns="http://schemas.openxmlformats.org/spreadsheetml/2006/main">
  <c r="G32" i="10" l="1"/>
  <c r="F52" i="9" l="1"/>
  <c r="E52" i="9"/>
  <c r="D9" i="5"/>
  <c r="C9" i="5"/>
  <c r="C8" i="5"/>
  <c r="D8" i="5"/>
  <c r="C7" i="5"/>
  <c r="D7" i="5"/>
  <c r="N22" i="7"/>
  <c r="N23" i="7" s="1"/>
  <c r="J22" i="7"/>
  <c r="J8" i="7"/>
  <c r="F39" i="9"/>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F54" i="9" s="1"/>
  <c r="D6" i="5"/>
  <c r="D11" i="5" s="1"/>
  <c r="C11" i="5"/>
  <c r="J72" i="7"/>
  <c r="J73" i="7" s="1"/>
  <c r="J78" i="7" s="1"/>
  <c r="E6" i="5" l="1"/>
  <c r="J6" i="5" s="1"/>
  <c r="E11" i="5"/>
  <c r="J11" i="5" s="1"/>
</calcChain>
</file>

<file path=xl/sharedStrings.xml><?xml version="1.0" encoding="utf-8"?>
<sst xmlns="http://schemas.openxmlformats.org/spreadsheetml/2006/main" count="976" uniqueCount="521">
  <si>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</si>
  <si>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</si>
  <si>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</si>
  <si>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</si>
  <si>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</si>
  <si>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</si>
  <si>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</si>
  <si>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</si>
  <si>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</si>
  <si>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</si>
  <si>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</si>
  <si>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</si>
  <si>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</si>
  <si>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</si>
  <si>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</si>
  <si>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</si>
  <si>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</si>
  <si>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</si>
  <si>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</si>
  <si>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</si>
  <si>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</si>
  <si>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</si>
  <si>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</si>
  <si>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</si>
  <si>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</si>
  <si>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</si>
  <si>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</si>
  <si>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</si>
  <si>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</si>
  <si>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</si>
  <si>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</si>
  <si>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</si>
  <si>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</si>
  <si>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</si>
  <si>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</si>
  <si>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</si>
  <si>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</si>
  <si>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</si>
  <si>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</si>
  <si>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</si>
  <si>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</si>
  <si>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</si>
  <si>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</si>
  <si>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</si>
  <si>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</si>
  <si>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</si>
  <si>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</si>
  <si>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</si>
  <si>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</si>
  <si>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</si>
  <si>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</si>
  <si>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</si>
  <si>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</si>
  <si>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</si>
  <si>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</si>
  <si>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</si>
  <si>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</si>
  <si>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</si>
  <si>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</si>
  <si>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</si>
  <si>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</si>
  <si>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</si>
  <si>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</si>
  <si>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</si>
  <si>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</si>
  <si>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</si>
  <si>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</si>
  <si>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</si>
  <si>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</si>
  <si>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</si>
  <si>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</si>
  <si>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</si>
  <si>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</si>
  <si>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</si>
  <si>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</si>
  <si>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</si>
  <si>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</si>
  <si>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</si>
  <si>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</si>
  <si>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</si>
  <si>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</si>
  <si>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</si>
  <si>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</si>
  <si>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</si>
  <si>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</si>
  <si>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</si>
  <si>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</si>
  <si>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</si>
  <si>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</si>
  <si>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</si>
  <si>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</si>
  <si>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</si>
  <si>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</si>
  <si>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</si>
  <si>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</si>
  <si>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</si>
  <si>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</si>
  <si>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</si>
  <si>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</si>
  <si>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</si>
  <si>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</si>
  <si>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</si>
  <si>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</si>
  <si>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</si>
  <si>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</si>
  <si>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</si>
  <si>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</si>
  <si>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</si>
  <si>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</si>
  <si>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</si>
  <si>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</si>
  <si>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</si>
  <si>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</si>
  <si>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</si>
  <si>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</si>
  <si>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</si>
  <si>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</si>
  <si>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</si>
  <si>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</si>
  <si>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</si>
  <si>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</si>
  <si>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</si>
  <si>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</si>
  <si>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</si>
  <si>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</si>
  <si>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</si>
  <si>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</si>
  <si>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</si>
  <si>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</si>
  <si>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</si>
  <si>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</si>
  <si>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</si>
  <si>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</si>
  <si>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</si>
  <si>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</si>
  <si>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</si>
  <si>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</si>
  <si>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</si>
  <si>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</si>
  <si>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</si>
  <si>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</si>
  <si>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</si>
  <si>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</si>
  <si>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</si>
  <si>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</si>
  <si>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</si>
  <si>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</si>
  <si>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</si>
  <si>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</si>
  <si>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</si>
  <si>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</si>
  <si>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</si>
  <si>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</si>
  <si>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</si>
  <si>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</si>
  <si>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</si>
  <si>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</si>
  <si>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</si>
  <si>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</si>
  <si>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</si>
  <si>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</si>
  <si>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</si>
  <si>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</si>
  <si>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</si>
  <si>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</si>
  <si>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</si>
  <si>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</si>
  <si>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</si>
  <si>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</si>
  <si>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</si>
  <si>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</si>
  <si>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</si>
  <si>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</si>
  <si>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</si>
  <si>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</si>
  <si>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</si>
  <si>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</si>
  <si>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</si>
  <si>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</si>
  <si>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</si>
  <si>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</si>
  <si>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</si>
  <si>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</si>
  <si>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</si>
  <si>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</si>
  <si>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</si>
  <si>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</si>
  <si>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</si>
  <si>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</si>
  <si>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</si>
  <si>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</si>
  <si>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</si>
  <si>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</si>
  <si>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</si>
  <si>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</si>
  <si>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</si>
  <si>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</si>
  <si>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</si>
  <si>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</si>
  <si>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</si>
  <si>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</si>
  <si>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</si>
  <si>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</si>
  <si>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</si>
  <si>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</si>
  <si>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</si>
  <si>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</si>
  <si>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</si>
  <si>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</si>
  <si>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</si>
  <si>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</si>
  <si>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</si>
  <si>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</si>
  <si>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</si>
  <si>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</si>
  <si>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</si>
  <si>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</si>
  <si>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</si>
  <si>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</si>
  <si>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</si>
  <si>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</si>
  <si>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</si>
  <si>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</si>
  <si>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</si>
  <si>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</si>
  <si>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</si>
  <si>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</si>
  <si>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</si>
  <si>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</si>
  <si>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</si>
  <si>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</si>
  <si>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</si>
  <si>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</si>
  <si>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</si>
  <si>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</si>
  <si>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</si>
  <si>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</si>
  <si>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</si>
  <si>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</si>
  <si>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</si>
  <si>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</si>
  <si>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</si>
  <si>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</si>
  <si>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</si>
  <si>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</si>
  <si>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</si>
  <si>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</si>
  <si>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</si>
  <si>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</si>
  <si>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</si>
  <si>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</si>
  <si>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</si>
  <si>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</si>
  <si>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</si>
  <si>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</si>
  <si>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</si>
  <si>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</si>
  <si>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</si>
  <si>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</si>
  <si>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</si>
  <si>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</si>
  <si>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</si>
  <si>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</si>
  <si>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</si>
  <si>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</si>
  <si>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</si>
  <si>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</si>
  <si>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</si>
  <si>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</si>
  <si>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</si>
  <si>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</si>
  <si>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</si>
  <si>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</si>
  <si>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</si>
  <si>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</si>
  <si>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</si>
  <si>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</si>
  <si>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</si>
  <si>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</si>
  <si>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</si>
  <si>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</si>
  <si>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</si>
  <si>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</si>
  <si>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</si>
  <si>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</si>
  <si>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</si>
  <si>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</si>
  <si>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</si>
  <si>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</si>
  <si>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</si>
  <si>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</si>
  <si>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</si>
  <si>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</si>
  <si>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</si>
  <si>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</si>
  <si>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</si>
  <si>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</si>
  <si>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</si>
  <si>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</si>
  <si>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</si>
  <si>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</si>
  <si>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</si>
  <si>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</si>
  <si>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</si>
  <si>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Mayores prestaciones por modificaciones requeridas por el usuario</t>
  </si>
  <si>
    <t>CONSTRUCTORA MALAGA</t>
  </si>
  <si>
    <t>Consorcio ATA - KUKOVA</t>
  </si>
  <si>
    <t>330 días</t>
  </si>
  <si>
    <t>Obra Recepcionada y en proceso arbitral</t>
  </si>
  <si>
    <t>CLEAN ROOM &amp; VALIDATIÓN SAC</t>
  </si>
  <si>
    <t>90 días</t>
  </si>
  <si>
    <t>CONTRATISTA LA UNION S.A.</t>
  </si>
  <si>
    <t xml:space="preserve">INSPECTORa. Ing. Silvia Huaytalla </t>
  </si>
  <si>
    <t>180 d.c.</t>
  </si>
  <si>
    <t>Mayores prestaciones en ejecución de obra</t>
  </si>
  <si>
    <t>Consorcio Ejecutor Arequipa</t>
  </si>
  <si>
    <t>Inspectora. Ing. Jannet Herrera</t>
  </si>
  <si>
    <t>1’081,812.23</t>
  </si>
  <si>
    <t>119,181.66 Inc. I.G.V.</t>
  </si>
  <si>
    <t>Demora en el desaduanaje del equipo de aire acondicionado</t>
  </si>
  <si>
    <t>Se ha culminado el saldo de obra 100%, recepcionado y en uso</t>
  </si>
  <si>
    <t>Obra recepcionada 100% y entregada al usuario final</t>
  </si>
  <si>
    <t>SALDO DE OBRA:MEJORAMIENTO Y AMPLIACION DE LOS SERVICIOS DEL AREA PEDIATRICA DEL INSTITUTO NACIONAL CARDIOVASCULAR - INCOR</t>
  </si>
  <si>
    <t>SALDO DE OBRA: CREACION E IMPLEMENTACION DEL SERVICIO DE TOMOGRAFIA EN EL HOSPITAL I VICTOR ALFREDO LAZO PERALTA - MADRE DE DIOS</t>
  </si>
  <si>
    <t>"SALDO DE OBRA
INSTALACIÓN DE LOS SERVICIOS DE TOMOGRAFÍA DE LA UPSS AYUDA AL DIAGNÓSTICO Y TRATAMIENTO DEL HOSPITAL NACIONAL GUILLERMO ALMENARA IRIGOYEN"</t>
  </si>
  <si>
    <t>CONSORCIO RICARDO PALMA</t>
  </si>
  <si>
    <t>OMAR ORLANDO TABOADA COBEÑAS</t>
  </si>
  <si>
    <t>S/.718,000 inc. IGV</t>
  </si>
  <si>
    <t>90 d.c.</t>
  </si>
  <si>
    <t>06.07.2018</t>
  </si>
  <si>
    <t>MEJORAMIENTO Y AMPLIACIÓN DE LAS SALAS DE OBSERVACIÓN DEL SERVICIO DE EMERGENCIA DEL HOSPITAL III IQUITOS DE LA RED ASISTENCIAL LORETO. DISTRITO DE PUNCHANA, PROVINCIA DE MAYNAS Y DEPARTAMENTO DE LORETO</t>
  </si>
  <si>
    <t>Obra culminada, instalaciones en posesión del área usuaria de la Red Asistencial Arequipa y en uso. 
Obra en proceso arbitral, la Red contratará los servicios necesarios para subsanar las observaciones realizadas por el Comité de Recepción de obra.</t>
  </si>
  <si>
    <t>CONSORCIO CONSTRUCCION</t>
  </si>
  <si>
    <t>CONSORCIO SALUD SANTA ANITA</t>
  </si>
  <si>
    <t>27.10.2018</t>
  </si>
  <si>
    <t xml:space="preserve">CONSORCIO SALUD CHINCHEROS III </t>
  </si>
  <si>
    <t>INSTITUTO DE CONSULTORIA S.A.</t>
  </si>
  <si>
    <t>No inicia por encontrarse la
Obra en Proceso de Arbitraje(Conciliación en GCAJ)</t>
  </si>
  <si>
    <t>360 d.c.</t>
  </si>
  <si>
    <t>24.02.2019</t>
  </si>
  <si>
    <t>Primer proceso de selección declarado desierto, actualizar el presupuesto del expediente técnico para segundo proceso.</t>
  </si>
  <si>
    <t xml:space="preserve">
Actualizacion de presupuesto.
Demora en el Proceso Logistico</t>
  </si>
  <si>
    <t>Obra culminada y recepcionada, y en etapa de proceso arbitral respecto a la Liquidación</t>
  </si>
  <si>
    <t>CONSORCIO EDIFICACION</t>
  </si>
  <si>
    <t>JORGE ANTONIO VALENZUELA FLORES</t>
  </si>
  <si>
    <t xml:space="preserve">NO SE REPORTAN </t>
  </si>
  <si>
    <t>ROMYNA CONTRATISTAS GENERALES SOCIEDAD ANONIMA CERRADA</t>
  </si>
  <si>
    <t>BERNARDO ALANOCA ARAGON</t>
  </si>
  <si>
    <t>S/. 1,836,450.17</t>
  </si>
  <si>
    <t>100 DIAS CALENDARIO</t>
  </si>
  <si>
    <t>NINGUNO</t>
  </si>
  <si>
    <t>12'244,896.16</t>
  </si>
  <si>
    <t>270d.c.</t>
  </si>
  <si>
    <t>21.09.2019</t>
  </si>
  <si>
    <t xml:space="preserve">
CONTRATO RESUELTO
Se ha resuelto el contrato de ejecución de obra por demora en su ejecución y con fecha 20.05.2019 se efectuó la constación física.
El avance de obra fue de 93.27% vs Avance Programado de 100%.         EN ARBITRAJE 
</t>
  </si>
  <si>
    <t>CONSORCIO SANTO DOMINGO</t>
  </si>
  <si>
    <t>CONSORCIO SUPERVIDOR ESSALUD LIMA</t>
  </si>
  <si>
    <r>
      <t xml:space="preserve">270 d.c.         </t>
    </r>
    <r>
      <rPr>
        <sz val="12"/>
        <color theme="1"/>
        <rFont val="Arial"/>
        <family val="2"/>
      </rPr>
      <t>Con ampliacones hasta 338 d.c.</t>
    </r>
  </si>
  <si>
    <t>Liquidada</t>
  </si>
  <si>
    <t>Pendiente de liquidar</t>
  </si>
  <si>
    <t>Saldo de obra ejecutado como adquisición de un bien, y que culminó el 07 de noviembre, como consecuencia de una ampliación de plazo de 29 dc</t>
  </si>
  <si>
    <t>Obra terminada y liquidada</t>
  </si>
  <si>
    <t>La Corte Superior de Justicia de Lima - primera Sala Civil Subespecialidad Comercial declaró INVÁLIDO el Laudo Arbitral contenido en la Resolución 18 del 28 de mayo de 2018, emitido por el Árbitro único Christian Mauricio
Alván Silva.</t>
  </si>
  <si>
    <t>superposición de contrato de obra y equipo debido a la nulidad de contrato inicial de obra del 2016.</t>
  </si>
  <si>
    <t>MEJORAMIENTO DE LAS CONDICIONES DE ATENCION AL SERVICIO DE HOSPITALIZACION DEL HOSPITAL II DE HUANCAVELICA</t>
  </si>
  <si>
    <t xml:space="preserve">Procedimiento logistico
La primera convocatoria fue LP N°3-2018-ESSALUD/GCL -1 , fue DECLARADA DESIERTA.
Actualizacion de presupuesto, consultas por incompatibilidades del expediente técnico
</t>
  </si>
  <si>
    <t>14.09.2020</t>
  </si>
  <si>
    <t>Constructora Vanessa Orietta SRL</t>
  </si>
  <si>
    <t>11.12.2019</t>
  </si>
  <si>
    <t>PROYECTOS DE INVERSION EN EJECUCION AL IV TRIMESTRE 2019</t>
  </si>
  <si>
    <t>Supervisión ED</t>
  </si>
  <si>
    <t>Supervisión de Obra</t>
  </si>
  <si>
    <t xml:space="preserve">Se ingresará en la Municipalidad de Lima Metropolitana, por estar en zona  monumental. </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</si>
  <si>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</si>
  <si>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</si>
  <si>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</si>
  <si>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</si>
  <si>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</si>
  <si>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En etapa de Elaboración del Expediente Técnico, a traves de Modalidad de Contrata.
El 07.MAY.2019, se publico en el portal del SEACE la Buena Pro, adjudicandose a la Empresa que elaborara el Estudio Definitivo a nivel de ejecucion de obra.
Fecha de inicio de la elaboracion: 10.JUN.2019
Se ha aprobado el Primer Entregable. 
A la fecha el contratista se encuentra elaborando el Segundo Entregable para su revision.</t>
  </si>
  <si>
    <t>Modificacion de las normas y Ley de Contrataciones y su Reglamento, que trajo como consecuencia continuas actualizaciones de los Términos de Referencia.
Se declaro desierto en su primera convocatoria y el proceso volvio a la etapa de estudio de mercado</t>
  </si>
  <si>
    <t>S/ 4,710,182.40.</t>
  </si>
  <si>
    <t>En etapa de Elaboración del Expediente Técnico, a traves de Modalidad de Contrata.
El 03.04.2019 se publico en el portal del SEACE la Buena Pro, adjudicandose al Consorcio que realizarán el Servicio de Supervisión del Proyecto en la etapa de elaboracion de Estudio Definitivo.</t>
  </si>
  <si>
    <t>CONSORCIO TALUPA.</t>
  </si>
  <si>
    <t xml:space="preserve"> S/ 1,140,585.05.</t>
  </si>
  <si>
    <t>CREACIÓN DE LOS SERVICIOS DE SALUD DEL HOSPITAL DEL ALTIPLANO DE LA REGIÓN PUNO-ESSALUD, EN EL DISTRITO DE PUNO, PROVINCIA DE PUNO, DEPARTAMENTO DE PUNO</t>
  </si>
  <si>
    <t>Modificacion de las normas y Ley de Contrataciones y su Reglamento, que trajo como consecuencia continuas actualizaciones de los Términos de Referencia.</t>
  </si>
  <si>
    <t>CREACIÓN DE LOS SERVICIOS  DEL HOSPITAL ESPECIALIZADO EN LA RED ASISTENCIAL CAJAMARCA-ESSALUD, DISTRITO DE CAJAMARCA, PROVINCIA DE CAJAMARCA Y DEPARTAMENTO DE CAJAMARCA</t>
  </si>
  <si>
    <t>En Etapa de Elaboración de Expediente Técnico
Se suscribio el contrato N° 4600051457 con la empresa CESEL S.A. con fecha 10.DIC.2018, para la elaboracion del Estudio Definitivo.
En proceso de Elaboracion del Estudio Definitivo.
Se ha aprobado el Primer, Segundo y Tercer Entregable. 
A la fecha el Contratista se encuentra elaborando el Cuarto y ultimo entregable</t>
  </si>
  <si>
    <t>CESEL S.A.</t>
  </si>
  <si>
    <t>Estudio Definitivo Supervisión</t>
  </si>
  <si>
    <t>MEJORAMIENTO D ELOS SERVICIOS DE SALUD DEL HOSPITAL II TALARA EN EL DISTRITO DE PARIÑAS, PROVINCIA DE TALARA, DEPARTAMENTO DE PIURA</t>
  </si>
  <si>
    <t>Etapa de convocatoria para contratar Consultor que elabore el Estudio Definitivo a nivel de ejecucion de obra.
El 05/09/2019 se convoco (CP-SM-26-2019-ESSALUD/GCL-1)
Integracion de Bases.</t>
  </si>
  <si>
    <t>En etapa de Actos Preparatorios para Contratar Consultor que supervise la elaboracion del Estudio Definitivo a nivel de ejecucion de obra.</t>
  </si>
  <si>
    <t>MEJORAMIENTO DE LOS SERVICIOS DE SALUD DEL HOSPITAL II VITARTE DE LA RED ASISTENCIAL ALMENARA - ESSALUD, DISTRITO DE VITARTE, PROVINCIA DE LIMA Y DEPARTAMENTO DE LIMA</t>
  </si>
  <si>
    <t>En Etapa de Elaboración de Expediente Técnico
Se suscribio el contrato N° 4600051484 con la empresa INSTITUTO DE CONSULTORIA S.A. con fecha 17.DIC.2018, para la elaboracion del Estudio Definitivo.
En proceso de Elaboracion del Estudio Definitivo.
Se ha aprobado el Primer y Segundo Entregable. 
El Tercer entregable se encuentra con observaciones.
A la fecha el Consultor se encuentra levantado las observaciones</t>
  </si>
  <si>
    <t>INSTALACIÓN DE LOS SERVICIOS DE ATENCIÓN RENAL AMBULATORIA - ESSALUD, DE LA RED ASISTENCIAL AREQUIPA EN EL DISTRITO DE JACOBO HUNTER, PROVINCIA DE AREQUIPA, DEPARTAMENTO DE AREQUIPA</t>
  </si>
  <si>
    <t>En Etapa de Elaboración de Expediente Técnico
El 02.MAY.2019, se publico en el portal del SEACE la Buena Pro, adjudicandose a la Empresa que elaborara el Estudio Definitivo a nivel de ejecucion de obra.
Se ha aprobado el Primer Entregable. El Consultor ha presentado el segundo Entregable
A la fecha se encuentran en etapa de levantamiento de observaciones  del segundo entregable.</t>
  </si>
  <si>
    <t>Demora en estudio de mercado</t>
  </si>
  <si>
    <t>EDUARDO DEXTRE MORIMOTO</t>
  </si>
  <si>
    <t>SANCHEZ HORNEROS GOMEZ ANTONIO</t>
  </si>
  <si>
    <t>MEJORAMIENTO DE LOS SERVICIOS DE ATENCIÓN RENAL AMBULATORIA EN EL HOSPITAL NACIONAL ADOLFO GUEVARA VELASCO DE LA RED ASISTENCIAL CUSCO - ESSALUD EN EL DISTRITO DE WANCHAQ, PROVINCIA DE CUSCO, DEPARTAMENTO DE CUSCO</t>
  </si>
  <si>
    <t>En Etapa de Elaboración de Expediente Técnico
El 23.MAY.2019, se publico en el portal del SEACE la Buena Pro, adjudicandose a la Empresa que elaborara el Estudio Definitivo a nivel de ejecucion de obra.
Se ha aprobado el Primer Entregable. El Consultor ha presentado el segundo Entregable
A la fecha se encuentran en etapa de levantamiento de observaciones  del segundo entregable.</t>
  </si>
  <si>
    <t>SANCHEZ HORMEROS GOMEZ ANTONIO</t>
  </si>
  <si>
    <t>En Etapa de Supervisión de la Elaboración de Expediente Técnico
El 10.JUN.2019, se publico en el portal del SEACE la Buena Pro, adjudicandose a la Empresa que supervisara la elaboracion del Estudio Definitivo a nivel de ejecucion de obra.
Ha dado la Conformidad del Primer Entregable</t>
  </si>
  <si>
    <t>HUMBERTO RONCAL HORNA</t>
  </si>
  <si>
    <t>RECUPERACIÓN DE LOS SERVICIOS DE SALUD DEL HOSPITAL MARIA REICHE DE LA RED ASISTENCIAL ICA – ESSALUD, EN EL DISTRITO DE MARCONA, PROVINCIA DE NASCA, DEPARTAMENTO DE ICA</t>
  </si>
  <si>
    <t>En Etapa de Proceso de elaboración
El 03.JUN.2019, se publico en el portal del SEACE la Buena Pro, adjudicandose a la Empresa que elaborara el Estudio Definitivo a nivel de ejecucion de obra.
Se ha aprobado el Primer Entregable
A la fecha el Consultor se encuentra elaborando el Segundo Entregable</t>
  </si>
  <si>
    <t>PINEARQ S.L.P., SUCURSAL PERU</t>
  </si>
  <si>
    <t>La supervision ha dado conformidad al Primer Entregable</t>
  </si>
  <si>
    <t>DEXTRE MORIMOTO EDUARDO RAUL</t>
  </si>
  <si>
    <t>MEJORAMIENTO Y AMPLIACION DE LOS SERVICIOS DE SALUD DEL HOSPITAL I FLORENCIA DE MORA DE LA RED ASISTENCIAL LA LIBERTAD – ESSALUD, DISTRITO PROVINCIA DE TRUJILLO, DEPARTAMENTO DE LA LIBERTAD</t>
  </si>
  <si>
    <t>MANALBA CORP. S.A.C.</t>
  </si>
  <si>
    <t>Expediente Técnico culminado
Ya se cuenta con Licencia de Edificación.
Se ha remitido el Dictamen Tecnico N° 05-SGED-GEI-GCPI-ESSALUD-2019 de fecha 24.JUN.2019, aprobando el Estudio Definitivo a nivel de ejecucion de obra.</t>
  </si>
  <si>
    <t>IMPLEMENTACIÓN DEL SERVICIO DE ANATOMÍA PATOLÓGICA DEL HOSPITAL II MOQUEGUA, RED ASISTENCIAL MOQUEGUA, DEPARTAMENTO DE MOQUEGUA.</t>
  </si>
  <si>
    <t>Demora en la contratacion de empresa especializada que elabore y tramite el Estudio de Impacto Ambiental.
DIGESA indica que no requiere de EIA sino de PAMA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</si>
  <si>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</si>
  <si>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</si>
  <si>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Demora en el Estudio de Mercado y en la Recepcíón de Equipos.</t>
  </si>
  <si>
    <t>Demora en los actos preparatorios para el procedimiento de selección.
Demora en estudio de mercado</t>
  </si>
  <si>
    <t>Se encuentra ejecutado S/ 6,556,531 correspondiente a 353 equipos.
Se encuentra en proceso de adquisicion y/o reconfirmación de persistecia de necesidad de parte del usuario por un monto de S/ 1,019,917.15 correspondiente a 21 equipos.
Se encuentra adjudicados S/ 103,958.2 correspondiente a 77 equipos.</t>
  </si>
  <si>
    <t xml:space="preserve">MEJORAMIENTO DE LA CAPACIDAD RESOLUTIVA DEL CENTRO QUIRÚRGICO DE EMERGENCIA DEL HOSPITAL NACIONAL GUILLERMO ALMENARA IRIGOYEN </t>
  </si>
  <si>
    <t>Se encuentra ejecutado S/ 5,517,421 correspondiente a 30 equipos.
Se encuentra en proceso de adquisicion S/ 1,706,043 correspondiente a 21 equipos.Se encuentra adjudicados S/ 49,225 correspondiente a 6 equipos.</t>
  </si>
  <si>
    <t xml:space="preserve">UNIDADES DE ATENCIÓN DE MEDICINA COMPLEMENTARIA DE LOS CENTROS ASISTENCIALES A NIVEL NACIONAL </t>
  </si>
  <si>
    <t>Procedimiento Logístico</t>
  </si>
  <si>
    <t>Se encuentra ejecutado S/ 346,769 correspondiente a 4 equipos.
Se encuentra en proceso de adquisicion S/ 1,248,100 correspondiente a 63 equipos.Se encuentra adjudicados S/ 43,200 correspondiente a 6 equipos.</t>
  </si>
  <si>
    <t>Se encuentra ejecutado S/ 133,667.8 correspondiente a 160 equipos.
Se encuentra adjudicados S/ 62,109 correspondiente a 15 equipos.</t>
  </si>
  <si>
    <t>Demora en Actos preparatorios a cargo de CEABE.</t>
  </si>
  <si>
    <t xml:space="preserve">Demora en el estudio de mercado.
Demora en la elaboración de las EETT, de los equipos informaticos por parte de GCTIC. </t>
  </si>
  <si>
    <t>&gt;Se encuentra en proceso de adquisicion S/ 2,531,498.18 correspondiente a 628 equipos.
&gt;Se encuentra adjudicados S/ 352,924.8 correspondiente a 376 equipos.</t>
  </si>
  <si>
    <t>Plazos de adquisición según avance de la Obra</t>
  </si>
  <si>
    <t>&gt;Se encuentra en proceso de adquisicion S/ 2,588,828.36 correspondiente a 753 equipos.
&gt;Se encuentra adjudicados S/ 0 correspondiente a 0 equipos.</t>
  </si>
  <si>
    <t>- Se encuentran en etapa de recepcion 13 equipos por un monto de 17,672.11
- Se encuentra adjudiucado el Tomografo de 64 Cortes, por un monto de 
2,216,494.66.
Se encuentra con estudio de Mercado 36 equipos por un monto de 57,803.70</t>
  </si>
  <si>
    <t>&gt;Se encuentra en proceso de adquisicion S/ 1,191,215.2 correspondiente a 180 equipos.
&gt;Se encuentra adjudicados S/ 87,940 correspondiente a 224 equipos.</t>
  </si>
  <si>
    <t>Se remitieron las Condiciones de Adquisicion a CEABE, no se culmino con Estudio de Mercado.</t>
  </si>
  <si>
    <t>&gt;Se encuentra ejecutado S/ 172,383.00 correspondiente a 33 equipos.
&gt;Se encuentra en proceso de adquisicion S/ 1,415,476.76 correspondiente a 60 equipos.
&gt;Se encuentra adjudicados S/ 298,161 correspondiente a 5 equipos.</t>
  </si>
  <si>
    <t>Demora en el Estudio de Mercado y los Actos Preparatorios para el procedimiento de selección.</t>
  </si>
  <si>
    <t>&gt;Se encuentra ejecutado S/ 7,821,511.94 correspondiente a 559 equipos.
&gt;Se encuentra en proceso de adquisicion S/ 1989,747.2 correspondiente a 54 equipos.
&gt;Se encuentra adjudicados S/ 135,000 correspondiente a 6 equipos.</t>
  </si>
  <si>
    <t>Demora en el Estudio de Mercado y los Actos Preparatorios parte del INCOR.</t>
  </si>
  <si>
    <t>Actos preparatorios para el proceso de selección.</t>
  </si>
  <si>
    <t>&gt;Se encuentra ejecutado S/ 2,856,154.33 correspondiente a 31 equipos.
&gt;Se encuentra adjudicados S/ 6,195 correspondiente a 8 equipos.</t>
  </si>
  <si>
    <t>Demora en los actos preparatorios para el procedimiento de selección y recepcion</t>
  </si>
  <si>
    <t>MEJORAMIENTO DE LAS ACTIVIDADES COLECTIVAS DE PROMOCION DE LA SALUD EN LOS CENTROS ASISTENCIALES DEL AMBITO DE LA RED ASISTENCIAL LAMBAYEQUE</t>
  </si>
  <si>
    <t>Proyecto ejecutado al 100%</t>
  </si>
  <si>
    <t xml:space="preserve">- Se encuentra ejecutado S/ 150,805.42 correspondiente a 192 equipos.
- Se encuentra en proceso de adquisicion S/ 12,402.80 correspondiente a 6 equipos                                                                                                                                    </t>
  </si>
  <si>
    <t xml:space="preserve">Adquisición por parte de la Red Asistencial Ancash. </t>
  </si>
  <si>
    <t>NUEVO HOSPITAL DE ALTA COMPLEJIDAD - VIRGEN DE LA PUERTA DE LA LIBERTAD</t>
  </si>
  <si>
    <t>- Se encuentra ejecutado S/ 11,774,791.92 correspondiente a 289 equipos.
- Se encuentra en proceso de recepción S/ 881,299.52 correspondiente a 2 equipos (Rayos X Rodable).
- Se encuentra en Estudio de Mercado S/ 4,773,970.36 correspondiente a 90 equipos.</t>
  </si>
  <si>
    <t>Demira en el Estudio de Mercado y los Actos Preparatorios para los procedimientos de selección respectivos.</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</si>
  <si>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</si>
  <si>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</si>
  <si>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</si>
  <si>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</si>
  <si>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</si>
  <si>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</si>
  <si>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Retraso en el proceso logistico para contratar a empresa encargada de la elaboracion del Estudio Definitivo.
Demora en la obtencion de la aprobacion del EIA, Expediente de madia tension, proyecto de suministro de combustible pero principalmente la Licencia de Edificacion</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</si>
  <si>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</si>
  <si>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</si>
  <si>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</si>
  <si>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</si>
  <si>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</si>
  <si>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</si>
  <si>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</si>
  <si>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</si>
  <si>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</si>
  <si>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Romina Alejandra Vizcarra Delgado</t>
  </si>
  <si>
    <t>Red Asistencial Arequipa</t>
  </si>
  <si>
    <t xml:space="preserve"> - Estudio Definitivo culminado
 - En trámite de Licencia de Edificación. 
</t>
  </si>
  <si>
    <t>S/ 4,239,152.00</t>
  </si>
  <si>
    <t>CONSORCIO PROYECTO PUNO (CHUNG Y TONG INGENIEROS S.A.C  - CAYSA ASOCIADOS S.A.C.)</t>
  </si>
  <si>
    <t xml:space="preserve">Expediente Técnico Culminado.
</t>
  </si>
  <si>
    <t xml:space="preserve"> Obtencion de la Licencia de Edificacion</t>
  </si>
  <si>
    <t>Obtencion de la Licencia de Edificacion</t>
  </si>
  <si>
    <t>Obra culminada y recepcionada, se ha presentado recurso de casación por el Laudo Arbitral que declara consentida la Liquidación Final</t>
  </si>
  <si>
    <t xml:space="preserve">Extorsion de los sindicatos de construcción civil </t>
  </si>
  <si>
    <t>Consorcio Hospitalario Trujillo</t>
  </si>
  <si>
    <t>CESEL</t>
  </si>
  <si>
    <t>116'175,040.81</t>
  </si>
  <si>
    <t>390d.c.</t>
  </si>
  <si>
    <t>30.03.2012</t>
  </si>
  <si>
    <t>Demora en la Ejecución contractual</t>
  </si>
  <si>
    <t>Desocupación de terreno, vicios ocultos, dotación de la media tensión, aprobacion de sistema de utilización en media tensión, ritmo lento del contratista.</t>
  </si>
  <si>
    <t>Demora en la contratación de la Supervisión, demora en el pago de adelanto de materiales</t>
  </si>
  <si>
    <t xml:space="preserve">Con fecha 09.12.2019, se otorgó la buena pro para la ejecución de la obra por la suma de S/.3'874,840.02  y plazo de ejecución de 120 d.c. , se encuentra en proceso suscripción de contrato, </t>
  </si>
  <si>
    <t xml:space="preserve">Documentación presentada para la firma del contrato ha sido obervada, </t>
  </si>
  <si>
    <t>Constructora Vanessa Orietta SRL-COVANOR</t>
  </si>
  <si>
    <t>Se encuentra en integración de bases, adjudicación de buena pro programada para el 15.01.2020</t>
  </si>
  <si>
    <t>Programado según cronograma de Obra.</t>
  </si>
  <si>
    <t>programado según cronograma de obra.</t>
  </si>
  <si>
    <t>VARIOS</t>
  </si>
  <si>
    <t>PROYECTOS DE INVERSION</t>
  </si>
  <si>
    <t>FUENTE: GEP - GEI</t>
  </si>
  <si>
    <t>S/.3'874,840.02</t>
  </si>
  <si>
    <t>El expediente se elaboró según lo programado</t>
  </si>
  <si>
    <t xml:space="preserve">El PIP, se encuentra inactivo en el aplicativo informatico del Banco de Inversiones del MEF, dicha Entidad dispuso la reformulación del Estudio de Pre Inversión, el cual se encuentra en proceso de viabilidad.
Respecto al Expediente Técnico que se venia desarrollando, este se encuentra con Anteproyecto aprobado.
</t>
  </si>
  <si>
    <t>Expediente Técnico culminado
Su aprobación condicionada a la obtención de la Licencia de Obra y la Certificación presupuestal correspondiente (Se ha encargado a la Red Asistencial de La Libertad la elaboración y presentación del PAMA ante DIGESA para su aprobación).
Se cuenta con licencia de IPEN.</t>
  </si>
  <si>
    <t>Modificacion de las normas que trajo como consecuencia continuas actualizaciones de los Términos de Referencia para la Contratación de Consultoria Externa. 
El valor referencial que arrojo el mercado para su elaboración por Consultoría, fue elevado. Por lo cual se dispuso su desarrollo por Administración Directa.</t>
  </si>
  <si>
    <t>En etapa de Elaboración del Expediente Técnico, a traves de Modalidad de Contrata.
Se suscribio el contrato N° 4600051502 con la empresa CHUNG &amp; TONG INGENIEROS S.A.C. y CAYSA ASOCIADOS S.A.C. con fecha 19.DIC.2018, para la elaboracion del Estudio Definitivo.
En proceso de Elaboracion del Estudio Definitivo.
Se ha aprobado el Primer y Segundo Entregable. 
A la fecha el contratista se encuentra elaborando el Tercer y último Entregable.</t>
  </si>
  <si>
    <t>En Etapa de Supervisión de la Elaboración de Expediente Técnico
El 14.JUN.2019, se publico en el portal del SEACE la Buena Pro, adjudicandose a la Empresa que supervisara la elaboracion del Estudio Definitivo a nivel de ejecucion de obra
Ha dado la Conformidad del Primer Entregable</t>
  </si>
  <si>
    <t>Se suscribio el contrato N° 4600053084 con el CONSORCIO SALUD FLORENCIA. con fecha 02.DIC.2019, para la elaboracion del Estudio Definitivo.
Inicio del Estudio Definitivo, con la entrega de terreno
Se viene gestionando dichas acciones con la Red Asistencial La Libertad.</t>
  </si>
  <si>
    <t>Mediante Concurso Público N°018-2019-ESSALUD/GCL se otorga la Buena Pro.
Se suscribio el contrato N° 4600052872 con la empresa MANALBA CORP SAC con fecha 14.OCT.2019, para la supervision de la elaboracion del Estudio Definitivo.
Inicio supeditado al inicio del expediente técnico</t>
  </si>
  <si>
    <t>Expediente Técnico culminado
Se ha contratado empresa para que realice el PAMA del Hospital el cual ya ha sido aprobado por la DIGESA.
Actualizacion de costos del Estudio Definitivo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</si>
  <si>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</si>
  <si>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Se encuentra con estudio de Mercado 141 equipos por un monto de 191,378.10.</t>
  </si>
  <si>
    <t>&gt;Se encuentra ejecutado S/ 30,554.03 correspondiente a 1 equipos.
&gt;Se encuentra en proceso de adquisicion S/ 495,000 correspondiente a 1 equipo.</t>
  </si>
  <si>
    <t>La Red Asistencial no logro contratar Consultoria y solicitó apoyo para que el proceso de contratación se realice en la Sede Central de ESSALUD.
Se inciio el Expediente Técnico por Adminsitración Directa a cargo de la SGED-GCPI. culmnando el anteproyecto.</t>
  </si>
  <si>
    <t>La Supervisión de la Elaboración del Expediente Técnico se realiza por administración directa</t>
  </si>
  <si>
    <t>Se culminó con la ejecución de la totalidad del eqipiamiento Programado  por un monto de S/ 4,356,474.19 correspondiente a 16 Equipos.</t>
  </si>
  <si>
    <t>Se culminó con la ejecución de la totalidad del equipamiento Programado  por un monto de S/ 1,446,317 correspondiente a 10 Equipos.</t>
  </si>
  <si>
    <t>Se culminó con la ejecución de la totalidad del equipamiento Programado  por un monto de S/ 1,306,758.2 correspondiente a 6 Equipos.</t>
  </si>
  <si>
    <t>El servicio se encuentra en funcionamiento</t>
  </si>
  <si>
    <r>
      <t>&gt;Se encuentra</t>
    </r>
    <r>
      <rPr>
        <b/>
        <sz val="12"/>
        <rFont val="Arial"/>
        <family val="2"/>
      </rPr>
      <t xml:space="preserve"> ejecutado S/ 4,614.40 correspondiente a 7 equipos.</t>
    </r>
    <r>
      <rPr>
        <sz val="12"/>
        <rFont val="Arial"/>
        <family val="2"/>
      </rPr>
      <t xml:space="preserve">
&gt;Se encuentra en proceso de adquisicion S/ 629,649.71 correspondiente a 408 equipos. (Las Maquinas de Hemodilisis han sido adjudicadas y se consienten el 10.01.2020)
&gt;Se encuentra adjudicados S/ 28,546 correspondiente a 29 equipos.</t>
    </r>
  </si>
  <si>
    <r>
      <t xml:space="preserve">En Etapa de Ejecución
Avance Real Acumulado al 31.12.2019 del </t>
    </r>
    <r>
      <rPr>
        <b/>
        <sz val="12"/>
        <rFont val="Arial"/>
        <family val="2"/>
      </rPr>
      <t xml:space="preserve">65.14%  </t>
    </r>
    <r>
      <rPr>
        <sz val="12"/>
        <rFont val="Arial"/>
        <family val="2"/>
      </rPr>
      <t xml:space="preserve">
Se cuenta con el Servicio de Supervisión de Obra.</t>
    </r>
  </si>
  <si>
    <r>
      <t xml:space="preserve">
Se efectuó entrega de terreno el 12.09.2019                                                Se pagó adelanto directo el 20.09.19
Avance Real Acumulado al 31.12.2019 del </t>
    </r>
    <r>
      <rPr>
        <b/>
        <sz val="12"/>
        <rFont val="Arial"/>
        <family val="2"/>
      </rPr>
      <t xml:space="preserve">9.88% </t>
    </r>
    <r>
      <rPr>
        <sz val="12"/>
        <rFont val="Arial"/>
        <family val="2"/>
      </rPr>
      <t xml:space="preserve">
</t>
    </r>
  </si>
  <si>
    <r>
      <t xml:space="preserve">Se cuenta con el Servicio de Supervisión de Obra.                            Actualmente se tiene Cronograma acelerado otorgado por la Ampliacion de Plazo N° 04.                                                                                                   Al 30.12.2019 el Avance Real de obra  acumulado del  </t>
    </r>
    <r>
      <rPr>
        <b/>
        <sz val="12"/>
        <color theme="1"/>
        <rFont val="Arial"/>
        <family val="2"/>
      </rPr>
      <t xml:space="preserve">48% </t>
    </r>
    <r>
      <rPr>
        <sz val="12"/>
        <color theme="1"/>
        <rFont val="Arial"/>
        <family val="2"/>
      </rPr>
      <t xml:space="preserve"> 
</t>
    </r>
    <r>
      <rPr>
        <b/>
        <u/>
        <sz val="12"/>
        <rFont val="Arial"/>
        <family val="2"/>
      </rPr>
      <t/>
    </r>
  </si>
  <si>
    <r>
      <t xml:space="preserve">Con el contrato N° 4600052749 de fecha 09/09/2019 se firmo contrato con la empresa ROMYNA CONTRATISTAS GENERALES S.A.
Con el contrato N° 4600052775 de fecha 17/09/2019 se firmo contrato con la supervision representado por el Sr. BERNARDO ALANOCA ARAGON
Avance Real Acumulado al 31.12.2019 del </t>
    </r>
    <r>
      <rPr>
        <b/>
        <sz val="12"/>
        <color theme="1"/>
        <rFont val="Arial"/>
        <family val="2"/>
      </rPr>
      <t>64.91%</t>
    </r>
  </si>
  <si>
    <t xml:space="preserve">Elaboración y aprobación del expediente de saldo de obra. </t>
  </si>
  <si>
    <t>08.10.2019</t>
  </si>
  <si>
    <r>
      <t xml:space="preserve">El Contrato N°4600052597 de fecha 23.07.2019 
La fecha de inicio contractual es 14.SET.2019  
señalar que la contratista tiene adelanto directo del 10% y adelanto de materiales del 19.98% .
Avance Real Acumulado al 31.12.2019 del </t>
    </r>
    <r>
      <rPr>
        <b/>
        <sz val="12"/>
        <color theme="1"/>
        <rFont val="Arial"/>
        <family val="2"/>
      </rPr>
      <t>49.62%</t>
    </r>
  </si>
  <si>
    <t>Aprobación de Instrumento ambiental, gestión a cargo de la Red Huancavelica</t>
  </si>
  <si>
    <r>
      <t xml:space="preserve">Con el contrato N° 4600053050 de fecha 18/11/2019 se firmo contrato con la constructora Vanessa Orietta SRL.
Con el contrato N° 4600052775 de fecha 17/09/2019 se firmo contrato con la supervision representado por el Sr. BERNARDO ALANOCA ARAGON
Se inició la obra con fecha 11.12.2019
Avance Real Acumulado al 31.12.2019 del </t>
    </r>
    <r>
      <rPr>
        <b/>
        <sz val="12"/>
        <color theme="1"/>
        <rFont val="Arial"/>
        <family val="2"/>
      </rPr>
      <t>8.90%</t>
    </r>
  </si>
  <si>
    <t>PIM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</si>
</sst>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2]\ * #,##0.00_);_([$€-2]\ * \(#,##0.00\);_([$€-2]\ * &quot;-&quot;??_)"/>
  </numFmts>
  <fonts count="35"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b/>
      <sz val="11"/>
      <name val="Arial"/>
      <family val="2"/>
    </font>
    <font>
      <sz val="11"/>
      <color theme="1"/>
      <name val="Calibri"/>
      <family val="2"/>
      <scheme val="minor"/>
    </font>
    <font>
      <b/>
      <sz val="10"/>
      <name val="Calibri"/>
      <family val="2"/>
      <scheme val="minor"/>
    </font>
    <font>
      <sz val="12"/>
      <color theme="1"/>
      <name val="Arial"/>
      <family val="2"/>
    </font>
    <font>
      <b/>
      <u/>
      <sz val="12"/>
      <name val="Arial"/>
      <family val="2"/>
    </font>
    <font>
      <sz val="12"/>
      <color rgb="FF0070C0"/>
      <name val="Arial"/>
      <family val="2"/>
    </font>
    <font>
      <sz val="12"/>
      <color rgb="FF000000"/>
      <name val="Arial"/>
      <family val="2"/>
    </font>
    <font>
      <b/>
      <sz val="12"/>
      <color theme="1"/>
      <name val="Arial"/>
      <family val="2"/>
    </font>
  </fonts>
  <fills count="8">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s>
  <cellStyleXfs count="12">
    <xf numFmtId="0" fontId="0" fillId="0" borderId="0"/>
    <xf numFmtId="0" fontId="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0" fontId="1" fillId="0" borderId="0"/>
    <xf numFmtId="0" fontId="28" fillId="0" borderId="0"/>
    <xf numFmtId="0" fontId="8" fillId="0" borderId="0"/>
    <xf numFmtId="0" fontId="1" fillId="0" borderId="0"/>
    <xf numFmtId="9" fontId="1" fillId="0" borderId="0" applyFont="0" applyFill="0" applyBorder="0" applyAlignment="0" applyProtection="0"/>
  </cellStyleXfs>
  <cellXfs count="292">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26" fillId="6" borderId="4" xfId="2" applyFont="1" applyFill="1" applyBorder="1" applyAlignment="1">
      <alignment horizontal="left" vertical="center" wrapText="1"/>
    </xf>
    <xf numFmtId="0" fontId="1" fillId="6" borderId="0" xfId="1" applyFont="1" applyFill="1" applyAlignment="1">
      <alignment vertical="center" wrapText="1"/>
    </xf>
    <xf numFmtId="0" fontId="19" fillId="6" borderId="22" xfId="1" applyFont="1" applyFill="1" applyBorder="1" applyAlignment="1">
      <alignment vertical="center" wrapText="1"/>
    </xf>
    <xf numFmtId="4" fontId="26" fillId="6" borderId="4" xfId="2" applyNumberFormat="1" applyFont="1" applyFill="1" applyBorder="1" applyAlignment="1">
      <alignment horizontal="center" vertical="center" wrapText="1"/>
    </xf>
    <xf numFmtId="4" fontId="26" fillId="6" borderId="6" xfId="2" applyNumberFormat="1"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0" fontId="1" fillId="6" borderId="0" xfId="1" applyFont="1" applyFill="1" applyAlignment="1">
      <alignment horizontal="center" vertical="center" wrapText="1"/>
    </xf>
    <xf numFmtId="0" fontId="26" fillId="6" borderId="9" xfId="2" applyNumberFormat="1" applyFont="1" applyFill="1" applyBorder="1" applyAlignment="1">
      <alignment horizontal="left" vertical="center" wrapText="1"/>
    </xf>
    <xf numFmtId="0" fontId="26" fillId="6" borderId="6" xfId="2" applyFont="1" applyFill="1" applyBorder="1" applyAlignment="1">
      <alignment horizontal="left" vertical="center" wrapText="1"/>
    </xf>
    <xf numFmtId="0" fontId="26" fillId="6" borderId="4" xfId="2" applyNumberFormat="1" applyFont="1" applyFill="1" applyBorder="1" applyAlignment="1">
      <alignment horizontal="left" vertical="center" wrapText="1"/>
    </xf>
    <xf numFmtId="0" fontId="26" fillId="6" borderId="1" xfId="2" applyFont="1" applyFill="1" applyBorder="1" applyAlignment="1">
      <alignment horizontal="left" vertical="center" wrapText="1"/>
    </xf>
    <xf numFmtId="49" fontId="26" fillId="6" borderId="1" xfId="2" applyNumberFormat="1" applyFont="1" applyFill="1" applyBorder="1" applyAlignment="1">
      <alignment horizontal="left" vertical="center" wrapText="1"/>
    </xf>
    <xf numFmtId="0" fontId="1" fillId="6" borderId="0" xfId="1" applyFont="1" applyFill="1" applyAlignment="1">
      <alignment horizontal="left"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0" fontId="1" fillId="6" borderId="0" xfId="0" applyFont="1" applyFill="1"/>
    <xf numFmtId="0" fontId="1" fillId="6" borderId="0" xfId="0" applyFont="1" applyFill="1" applyAlignment="1">
      <alignment horizontal="center" vertical="center"/>
    </xf>
    <xf numFmtId="0" fontId="19" fillId="6" borderId="23" xfId="1" applyFont="1" applyFill="1" applyBorder="1" applyAlignment="1">
      <alignment vertical="center" wrapText="1"/>
    </xf>
    <xf numFmtId="0" fontId="26" fillId="6" borderId="0" xfId="0" applyFont="1" applyFill="1"/>
    <xf numFmtId="0" fontId="23" fillId="6" borderId="26" xfId="1" applyFont="1" applyFill="1" applyBorder="1" applyAlignment="1">
      <alignment vertical="center" wrapText="1"/>
    </xf>
    <xf numFmtId="0" fontId="19" fillId="6" borderId="17" xfId="0" applyFont="1" applyFill="1" applyBorder="1" applyAlignment="1">
      <alignment horizontal="center" vertical="center" wrapText="1"/>
    </xf>
    <xf numFmtId="0" fontId="1" fillId="6" borderId="0" xfId="1"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7"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164" fontId="26" fillId="6" borderId="1" xfId="4"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3" fillId="6" borderId="0" xfId="1" applyFont="1" applyFill="1" applyBorder="1" applyAlignment="1">
      <alignment horizontal="center" vertical="center" wrapText="1"/>
    </xf>
    <xf numFmtId="0" fontId="27" fillId="6" borderId="0" xfId="0" applyFont="1" applyFill="1"/>
    <xf numFmtId="0" fontId="29" fillId="6" borderId="0" xfId="0" applyFont="1" applyFill="1"/>
    <xf numFmtId="49" fontId="26" fillId="6" borderId="9" xfId="0" applyNumberFormat="1" applyFont="1" applyFill="1" applyBorder="1" applyAlignment="1">
      <alignment horizontal="left" vertical="center" wrapText="1"/>
    </xf>
    <xf numFmtId="0" fontId="32" fillId="6" borderId="1" xfId="2" applyFont="1" applyFill="1" applyBorder="1" applyAlignment="1">
      <alignment horizontal="center" vertical="center" wrapText="1"/>
    </xf>
    <xf numFmtId="0" fontId="32" fillId="6" borderId="13" xfId="2" applyFont="1" applyFill="1" applyBorder="1" applyAlignment="1">
      <alignment horizontal="center" vertical="center" wrapText="1"/>
    </xf>
    <xf numFmtId="0" fontId="30" fillId="6" borderId="1" xfId="2" applyFont="1" applyFill="1" applyBorder="1" applyAlignment="1">
      <alignment horizontal="left" vertical="center" wrapText="1"/>
    </xf>
    <xf numFmtId="4" fontId="30" fillId="6" borderId="1" xfId="2" applyNumberFormat="1" applyFont="1" applyFill="1" applyBorder="1" applyAlignment="1">
      <alignment horizontal="center" vertical="center" wrapText="1"/>
    </xf>
    <xf numFmtId="0" fontId="30" fillId="6" borderId="1" xfId="2" applyFont="1" applyFill="1" applyBorder="1" applyAlignment="1">
      <alignment vertical="center" wrapText="1"/>
    </xf>
    <xf numFmtId="0" fontId="30" fillId="6" borderId="1" xfId="2" applyFont="1" applyFill="1" applyBorder="1" applyAlignment="1">
      <alignment horizontal="center" vertical="center" wrapText="1"/>
    </xf>
    <xf numFmtId="14" fontId="30" fillId="6" borderId="1" xfId="2" applyNumberFormat="1" applyFont="1" applyFill="1" applyBorder="1" applyAlignment="1">
      <alignment horizontal="center" vertical="center" wrapText="1"/>
    </xf>
    <xf numFmtId="0" fontId="30" fillId="6" borderId="13" xfId="2" applyFont="1" applyFill="1" applyBorder="1" applyAlignment="1">
      <alignment horizontal="center" vertical="center" wrapText="1"/>
    </xf>
    <xf numFmtId="4" fontId="26" fillId="6" borderId="4" xfId="2" applyNumberFormat="1" applyFont="1" applyFill="1" applyBorder="1" applyAlignment="1">
      <alignment vertical="center" wrapText="1"/>
    </xf>
    <xf numFmtId="0" fontId="26" fillId="6" borderId="9" xfId="2" applyFont="1" applyFill="1" applyBorder="1" applyAlignment="1">
      <alignment horizontal="center" vertical="center" wrapText="1"/>
    </xf>
    <xf numFmtId="0" fontId="26" fillId="6" borderId="10" xfId="2" applyFont="1" applyFill="1" applyBorder="1" applyAlignment="1">
      <alignment horizontal="center" vertical="center" wrapText="1"/>
    </xf>
    <xf numFmtId="4" fontId="26" fillId="6" borderId="9" xfId="2" applyNumberFormat="1" applyFont="1" applyFill="1" applyBorder="1" applyAlignment="1">
      <alignment horizontal="center" vertical="center" wrapText="1"/>
    </xf>
    <xf numFmtId="49" fontId="26" fillId="6" borderId="9" xfId="2" applyNumberFormat="1" applyFont="1" applyFill="1" applyBorder="1" applyAlignment="1">
      <alignment horizontal="left" vertical="center" wrapText="1"/>
    </xf>
    <xf numFmtId="49" fontId="26" fillId="6" borderId="9" xfId="0" applyNumberFormat="1" applyFont="1" applyFill="1" applyBorder="1" applyAlignment="1">
      <alignment horizontal="center" vertical="center" wrapText="1"/>
    </xf>
    <xf numFmtId="0" fontId="26" fillId="6" borderId="1" xfId="2" applyFont="1" applyFill="1" applyBorder="1" applyAlignment="1">
      <alignment vertical="center" wrapText="1"/>
    </xf>
    <xf numFmtId="49" fontId="26" fillId="6" borderId="1" xfId="0" applyNumberFormat="1"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8" xfId="2" applyFont="1" applyFill="1" applyBorder="1" applyAlignment="1">
      <alignment horizontal="center" vertical="center" wrapText="1"/>
    </xf>
    <xf numFmtId="0" fontId="23" fillId="6" borderId="0" xfId="1" applyFont="1" applyFill="1" applyBorder="1" applyAlignment="1">
      <alignment vertical="center" wrapText="1"/>
    </xf>
    <xf numFmtId="0" fontId="23" fillId="6" borderId="16" xfId="1" applyFont="1" applyFill="1" applyBorder="1" applyAlignment="1">
      <alignment vertical="center" wrapText="1"/>
    </xf>
    <xf numFmtId="0" fontId="19" fillId="6" borderId="26"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26" fillId="7" borderId="1" xfId="2" applyFont="1" applyFill="1" applyBorder="1" applyAlignment="1">
      <alignment horizontal="center" vertical="center" wrapText="1"/>
    </xf>
    <xf numFmtId="14" fontId="26" fillId="7" borderId="1" xfId="2" applyNumberFormat="1" applyFont="1" applyFill="1" applyBorder="1" applyAlignment="1">
      <alignment horizontal="center" vertical="center" wrapText="1"/>
    </xf>
    <xf numFmtId="0" fontId="25" fillId="6" borderId="1" xfId="2" applyFont="1" applyFill="1" applyBorder="1" applyAlignment="1">
      <alignment horizontal="center" vertical="center" wrapText="1"/>
    </xf>
    <xf numFmtId="164" fontId="25" fillId="6" borderId="1" xfId="4" applyFont="1" applyFill="1" applyBorder="1" applyAlignment="1">
      <alignment horizontal="center" vertical="center" wrapText="1"/>
    </xf>
    <xf numFmtId="14" fontId="25" fillId="6" borderId="1" xfId="2" applyNumberFormat="1" applyFont="1" applyFill="1" applyBorder="1" applyAlignment="1">
      <alignment horizontal="center" vertical="center" wrapText="1"/>
    </xf>
    <xf numFmtId="0" fontId="26" fillId="6" borderId="4" xfId="2" applyFont="1" applyFill="1" applyBorder="1" applyAlignment="1">
      <alignment vertical="center" wrapText="1"/>
    </xf>
    <xf numFmtId="4" fontId="26" fillId="6" borderId="6" xfId="0" applyNumberFormat="1" applyFont="1" applyFill="1" applyBorder="1" applyAlignment="1">
      <alignment horizontal="center" vertical="center"/>
    </xf>
    <xf numFmtId="49" fontId="26" fillId="6" borderId="6" xfId="0" applyNumberFormat="1" applyFont="1" applyFill="1" applyBorder="1" applyAlignment="1">
      <alignment horizontal="left" vertical="center" wrapText="1"/>
    </xf>
    <xf numFmtId="0" fontId="26" fillId="7" borderId="4" xfId="2" applyFont="1" applyFill="1" applyBorder="1" applyAlignment="1">
      <alignment horizontal="center" vertical="center" wrapText="1"/>
    </xf>
    <xf numFmtId="14" fontId="26" fillId="7" borderId="4" xfId="2" applyNumberFormat="1" applyFont="1" applyFill="1" applyBorder="1" applyAlignment="1">
      <alignment horizontal="center" vertical="center" wrapText="1"/>
    </xf>
    <xf numFmtId="49" fontId="30" fillId="6" borderId="4" xfId="0" applyNumberFormat="1" applyFont="1" applyFill="1" applyBorder="1" applyAlignment="1">
      <alignment horizontal="center" vertical="center" wrapText="1"/>
    </xf>
    <xf numFmtId="0" fontId="26" fillId="7" borderId="6" xfId="2" applyFont="1" applyFill="1" applyBorder="1" applyAlignment="1">
      <alignment horizontal="center" vertical="center" wrapText="1"/>
    </xf>
    <xf numFmtId="14" fontId="26" fillId="7" borderId="6" xfId="2" applyNumberFormat="1" applyFont="1" applyFill="1" applyBorder="1" applyAlignment="1">
      <alignment horizontal="center" vertical="center" wrapText="1"/>
    </xf>
    <xf numFmtId="164" fontId="26" fillId="6" borderId="4" xfId="4" applyFont="1" applyFill="1" applyBorder="1" applyAlignment="1">
      <alignment horizontal="center" vertical="center" wrapText="1"/>
    </xf>
    <xf numFmtId="0" fontId="26" fillId="6" borderId="4" xfId="1" applyFont="1" applyFill="1" applyBorder="1" applyAlignment="1">
      <alignment horizontal="center" vertical="center" wrapText="1"/>
    </xf>
    <xf numFmtId="49" fontId="26" fillId="6" borderId="6" xfId="2" applyNumberFormat="1" applyFont="1" applyFill="1" applyBorder="1" applyAlignment="1">
      <alignment horizontal="left" vertical="center" wrapText="1"/>
    </xf>
    <xf numFmtId="0" fontId="26" fillId="6" borderId="6" xfId="0" applyFont="1" applyFill="1" applyBorder="1" applyAlignment="1">
      <alignment horizontal="center" vertical="center" wrapText="1"/>
    </xf>
    <xf numFmtId="0" fontId="26" fillId="6" borderId="7" xfId="0" applyFont="1" applyFill="1" applyBorder="1" applyAlignment="1">
      <alignment horizontal="center" vertical="center" wrapText="1"/>
    </xf>
    <xf numFmtId="49" fontId="26" fillId="6" borderId="4" xfId="2" applyNumberFormat="1" applyFont="1" applyFill="1" applyBorder="1" applyAlignment="1">
      <alignment horizontal="left" vertical="center" wrapText="1"/>
    </xf>
    <xf numFmtId="164" fontId="26" fillId="6" borderId="6" xfId="4" applyFont="1" applyFill="1" applyBorder="1" applyAlignment="1">
      <alignment horizontal="center" vertical="center" wrapText="1"/>
    </xf>
    <xf numFmtId="0" fontId="26" fillId="6" borderId="6" xfId="2" applyNumberFormat="1" applyFont="1" applyFill="1" applyBorder="1" applyAlignment="1">
      <alignment horizontal="left" vertical="center" wrapText="1"/>
    </xf>
    <xf numFmtId="4" fontId="26" fillId="6" borderId="6" xfId="2" applyNumberFormat="1" applyFont="1" applyFill="1" applyBorder="1" applyAlignment="1">
      <alignment vertical="center" wrapText="1"/>
    </xf>
    <xf numFmtId="0" fontId="26" fillId="6" borderId="6" xfId="2" applyNumberFormat="1" applyFont="1" applyFill="1" applyBorder="1" applyAlignment="1">
      <alignment vertical="center" wrapText="1"/>
    </xf>
    <xf numFmtId="14" fontId="26" fillId="6" borderId="9" xfId="2" applyNumberFormat="1" applyFont="1" applyFill="1" applyBorder="1" applyAlignment="1">
      <alignment horizontal="center" vertical="center" wrapText="1"/>
    </xf>
    <xf numFmtId="0" fontId="26" fillId="6" borderId="9" xfId="2" applyFont="1" applyFill="1" applyBorder="1" applyAlignment="1">
      <alignment horizontal="left" vertical="center" wrapText="1"/>
    </xf>
    <xf numFmtId="49" fontId="26" fillId="6" borderId="4" xfId="0" applyNumberFormat="1" applyFont="1" applyFill="1" applyBorder="1" applyAlignment="1">
      <alignment horizontal="center" vertical="center" wrapText="1"/>
    </xf>
    <xf numFmtId="49" fontId="26" fillId="6" borderId="9" xfId="2" applyNumberFormat="1" applyFont="1" applyFill="1" applyBorder="1" applyAlignment="1">
      <alignment horizontal="center" vertical="center" wrapText="1"/>
    </xf>
    <xf numFmtId="0" fontId="26" fillId="6" borderId="6" xfId="2" applyFont="1" applyFill="1" applyBorder="1" applyAlignment="1">
      <alignment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6" fillId="6" borderId="1" xfId="2"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49" fontId="26" fillId="6" borderId="4" xfId="2" applyNumberFormat="1" applyFont="1" applyFill="1" applyBorder="1" applyAlignment="1">
      <alignment horizontal="center" vertical="center" wrapText="1"/>
    </xf>
    <xf numFmtId="49" fontId="26" fillId="6" borderId="1" xfId="2" applyNumberFormat="1" applyFont="1" applyFill="1" applyBorder="1" applyAlignment="1">
      <alignment horizontal="center" vertical="center" wrapText="1"/>
    </xf>
    <xf numFmtId="49" fontId="26" fillId="6" borderId="6" xfId="2" applyNumberFormat="1" applyFont="1" applyFill="1" applyBorder="1" applyAlignment="1">
      <alignment horizontal="center"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0" fontId="26" fillId="6" borderId="21"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26" fillId="6" borderId="19" xfId="2" applyFont="1" applyFill="1" applyBorder="1" applyAlignment="1">
      <alignment horizontal="center" vertical="center" wrapText="1"/>
    </xf>
    <xf numFmtId="0" fontId="26" fillId="6" borderId="1"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3" fillId="6" borderId="24" xfId="1" applyFont="1" applyFill="1" applyBorder="1" applyAlignment="1">
      <alignment horizontal="center" vertical="center" wrapText="1"/>
    </xf>
    <xf numFmtId="0" fontId="23" fillId="6" borderId="22" xfId="1" applyFont="1" applyFill="1" applyBorder="1" applyAlignment="1">
      <alignment horizontal="center" vertical="center" wrapText="1"/>
    </xf>
    <xf numFmtId="49" fontId="26" fillId="6" borderId="4" xfId="2" applyNumberFormat="1" applyFont="1" applyFill="1" applyBorder="1" applyAlignment="1">
      <alignment horizontal="center" vertical="center" wrapText="1"/>
    </xf>
    <xf numFmtId="49" fontId="26" fillId="6" borderId="1" xfId="2" applyNumberFormat="1" applyFont="1" applyFill="1" applyBorder="1" applyAlignment="1">
      <alignment horizontal="center" vertical="center" wrapText="1"/>
    </xf>
    <xf numFmtId="49" fontId="26" fillId="6" borderId="6" xfId="2" applyNumberFormat="1" applyFont="1" applyFill="1" applyBorder="1" applyAlignment="1">
      <alignment horizontal="center" vertical="center" wrapText="1"/>
    </xf>
    <xf numFmtId="0" fontId="26" fillId="0" borderId="21" xfId="1" applyFont="1" applyFill="1" applyBorder="1" applyAlignment="1">
      <alignment horizontal="center" vertical="center" wrapText="1"/>
    </xf>
    <xf numFmtId="0" fontId="26" fillId="0" borderId="19" xfId="1" applyFont="1" applyFill="1" applyBorder="1" applyAlignment="1">
      <alignment horizontal="center" vertical="center" wrapText="1"/>
    </xf>
    <xf numFmtId="0" fontId="26" fillId="0" borderId="20" xfId="1" applyFont="1" applyFill="1" applyBorder="1" applyAlignment="1">
      <alignment horizontal="center" vertical="center" wrapText="1"/>
    </xf>
    <xf numFmtId="0" fontId="33" fillId="6" borderId="4"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6" xfId="0" applyFont="1" applyFill="1" applyBorder="1" applyAlignment="1">
      <alignment horizontal="center" vertical="center" wrapText="1"/>
    </xf>
    <xf numFmtId="0" fontId="23" fillId="6" borderId="28" xfId="1" applyFont="1" applyFill="1" applyBorder="1" applyAlignment="1">
      <alignment horizontal="center" vertical="center" wrapText="1"/>
    </xf>
    <xf numFmtId="0" fontId="23" fillId="6" borderId="0" xfId="1"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25" xfId="1" applyFont="1" applyFill="1" applyBorder="1" applyAlignment="1">
      <alignment horizontal="center" vertical="center" wrapText="1"/>
    </xf>
    <xf numFmtId="0" fontId="19" fillId="6" borderId="18" xfId="1" applyFont="1" applyFill="1" applyBorder="1" applyAlignment="1">
      <alignment horizontal="center" vertical="center" wrapText="1"/>
    </xf>
    <xf numFmtId="0" fontId="5" fillId="6" borderId="0" xfId="1" applyFont="1" applyFill="1" applyAlignment="1">
      <alignment horizontal="left" vertical="center" wrapText="1"/>
    </xf>
    <xf numFmtId="0" fontId="7" fillId="0" borderId="13"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1" xfId="1" applyFont="1" applyBorder="1" applyAlignment="1">
      <alignment horizontal="left" vertical="center" wrapText="1"/>
    </xf>
    <xf numFmtId="0" fontId="7" fillId="0" borderId="1" xfId="1" applyFont="1" applyBorder="1" applyAlignment="1">
      <alignment horizontal="left" vertical="center" wrapText="1"/>
    </xf>
    <xf numFmtId="0" fontId="7" fillId="0" borderId="5" xfId="1" applyFont="1" applyFill="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0" fontId="5" fillId="5" borderId="27"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4"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27" xfId="1" applyFont="1" applyFill="1" applyBorder="1" applyAlignment="1">
      <alignment horizontal="center" vertical="center" wrapText="1"/>
    </xf>
    <xf numFmtId="4" fontId="7" fillId="0" borderId="15" xfId="1" applyNumberFormat="1" applyFont="1" applyBorder="1" applyAlignment="1">
      <alignment horizontal="right" vertical="center" wrapText="1"/>
    </xf>
    <xf numFmtId="4" fontId="7" fillId="0" borderId="14"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0" fillId="0" borderId="15" xfId="1" applyNumberFormat="1" applyFont="1" applyBorder="1" applyAlignment="1">
      <alignment horizontal="right" vertical="center" wrapText="1"/>
    </xf>
    <xf numFmtId="4" fontId="20" fillId="0" borderId="12" xfId="1" applyNumberFormat="1" applyFont="1" applyBorder="1" applyAlignment="1">
      <alignment horizontal="right" vertical="center" wrapText="1"/>
    </xf>
    <xf numFmtId="0" fontId="30" fillId="6" borderId="1" xfId="1" applyFont="1" applyFill="1" applyBorder="1" applyAlignment="1">
      <alignment horizontal="center" vertical="center" wrapText="1"/>
    </xf>
    <xf numFmtId="14" fontId="34" fillId="6" borderId="1" xfId="2" applyNumberFormat="1" applyFont="1" applyFill="1" applyBorder="1" applyAlignment="1">
      <alignment horizontal="center" vertical="center" wrapText="1"/>
    </xf>
    <xf numFmtId="164" fontId="30" fillId="6" borderId="4" xfId="4" applyFont="1" applyFill="1" applyBorder="1" applyAlignment="1">
      <alignment horizontal="center" vertical="center" wrapText="1"/>
    </xf>
    <xf numFmtId="0" fontId="30" fillId="6" borderId="4" xfId="1"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1" xfId="1" applyFont="1" applyFill="1" applyBorder="1" applyAlignment="1">
      <alignment horizontal="center" vertical="center" wrapText="1"/>
    </xf>
    <xf numFmtId="4" fontId="26" fillId="6" borderId="1" xfId="1" applyNumberFormat="1" applyFont="1" applyFill="1" applyBorder="1" applyAlignment="1">
      <alignment horizontal="center" vertical="center" wrapText="1"/>
    </xf>
    <xf numFmtId="49" fontId="30" fillId="6" borderId="1" xfId="0" applyNumberFormat="1" applyFont="1" applyFill="1" applyBorder="1" applyAlignment="1">
      <alignment horizontal="center" vertical="center" wrapText="1"/>
    </xf>
    <xf numFmtId="164" fontId="30" fillId="6" borderId="1" xfId="4" applyFont="1" applyFill="1" applyBorder="1" applyAlignment="1">
      <alignment horizontal="center" vertical="center" wrapText="1"/>
    </xf>
    <xf numFmtId="0" fontId="26" fillId="6" borderId="13" xfId="1" applyFont="1" applyFill="1" applyBorder="1" applyAlignment="1">
      <alignment horizontal="center" vertical="center" wrapText="1"/>
    </xf>
    <xf numFmtId="0" fontId="26" fillId="6" borderId="6" xfId="1" applyFont="1" applyFill="1" applyBorder="1" applyAlignment="1">
      <alignment horizontal="center" vertical="center" wrapText="1"/>
    </xf>
    <xf numFmtId="0" fontId="26" fillId="6" borderId="7" xfId="1" applyFont="1" applyFill="1" applyBorder="1" applyAlignment="1">
      <alignment horizontal="center" vertical="center" wrapText="1"/>
    </xf>
    <xf numFmtId="0" fontId="26" fillId="6" borderId="4" xfId="2" applyNumberFormat="1" applyFont="1" applyFill="1" applyBorder="1" applyAlignment="1">
      <alignment vertical="center" wrapText="1"/>
    </xf>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2722</xdr:rowOff>
    </xdr:to>
    <xdr:pic>
      <xdr:nvPicPr>
        <xdr:cNvPr id="1044" name="Imagen 1" descr="LOGO-NUEVO-ESSALU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65464" cy="506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S%20EJECUCION%20DE%20INVERSIONES/2017/Anexo%20Informe%20Ejecuci&#243;n%20de%20Proyec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9">
          <cell r="K9">
            <v>5890926.3399999999</v>
          </cell>
        </row>
        <row r="22">
          <cell r="K22">
            <v>0</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209"/>
      <c r="C2" s="209"/>
      <c r="D2" s="209"/>
      <c r="E2" s="209"/>
      <c r="F2" s="209"/>
      <c r="G2" s="209"/>
      <c r="H2"/>
      <c r="I2" s="9"/>
      <c r="J2" s="9"/>
    </row>
    <row r="3" spans="2:11" ht="21.75" customHeight="1" x14ac:dyDescent="0.2">
      <c r="B3" s="209" t="s">
        <v>287</v>
      </c>
      <c r="C3" s="209"/>
      <c r="D3" s="209"/>
      <c r="E3" s="209"/>
      <c r="F3" s="209"/>
      <c r="G3" s="209"/>
      <c r="H3" s="209"/>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209" t="s">
        <v>260</v>
      </c>
      <c r="C41" s="209"/>
      <c r="D41" s="209"/>
      <c r="E41" s="209"/>
      <c r="F41" s="209"/>
      <c r="G41" s="209"/>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212" t="s">
        <v>69</v>
      </c>
      <c r="C2" s="212"/>
      <c r="D2" s="212"/>
      <c r="E2" s="212"/>
      <c r="F2" s="212"/>
      <c r="G2" s="212"/>
      <c r="H2" s="212"/>
    </row>
    <row r="3" spans="2:10" x14ac:dyDescent="0.2">
      <c r="C3" s="9"/>
    </row>
    <row r="4" spans="2:10" ht="18" customHeight="1" x14ac:dyDescent="0.2">
      <c r="B4" s="210" t="s">
        <v>70</v>
      </c>
      <c r="C4" s="210" t="s">
        <v>54</v>
      </c>
      <c r="D4" s="210" t="s">
        <v>127</v>
      </c>
      <c r="E4" s="210" t="s">
        <v>126</v>
      </c>
      <c r="F4" s="26"/>
      <c r="G4" s="210" t="s">
        <v>90</v>
      </c>
      <c r="H4" s="213" t="s">
        <v>75</v>
      </c>
      <c r="J4" s="210"/>
    </row>
    <row r="5" spans="2:10" ht="18" customHeight="1" x14ac:dyDescent="0.2">
      <c r="B5" s="211"/>
      <c r="C5" s="211"/>
      <c r="D5" s="211" t="s">
        <v>58</v>
      </c>
      <c r="E5" s="211"/>
      <c r="F5" s="19" t="s">
        <v>74</v>
      </c>
      <c r="G5" s="211"/>
      <c r="H5" s="214"/>
      <c r="J5" s="211"/>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tabSelected="1" topLeftCell="E1" zoomScale="50" zoomScaleNormal="50" zoomScaleSheetLayoutView="59" workbookViewId="0">
      <pane ySplit="5" topLeftCell="A6" activePane="bottomLeft" state="frozen"/>
      <selection pane="bottomLeft" activeCell="E77" sqref="E76:E77"/>
    </sheetView>
  </sheetViews>
  <sheetFormatPr baseColWidth="10" defaultRowHeight="12.75" x14ac:dyDescent="0.2"/>
  <cols>
    <col min="1" max="1" width="15.28515625" style="130" customWidth="1"/>
    <col min="2" max="2" width="11.7109375" style="121" customWidth="1"/>
    <col min="3" max="3" width="13.7109375" style="121" hidden="1" customWidth="1"/>
    <col min="4" max="4" width="21.140625" style="121" hidden="1" customWidth="1"/>
    <col min="5" max="5" width="41.42578125" style="116" customWidth="1"/>
    <col min="6" max="6" width="22.42578125" style="121" customWidth="1"/>
    <col min="7" max="7" width="23.5703125" style="116" customWidth="1"/>
    <col min="8" max="8" width="74.140625" style="121" customWidth="1"/>
    <col min="9" max="9" width="34.5703125" style="127" customWidth="1"/>
    <col min="10" max="10" width="23.5703125" style="121" customWidth="1"/>
    <col min="11" max="12" width="21.140625" style="121" customWidth="1"/>
    <col min="13" max="13" width="18.140625" style="121" customWidth="1"/>
    <col min="14" max="14" width="22.85546875" style="121" customWidth="1"/>
    <col min="15" max="15" width="23.85546875" style="131" customWidth="1"/>
    <col min="16" max="16" width="31.85546875" style="131" customWidth="1"/>
    <col min="17" max="17" width="38.42578125" style="131" customWidth="1"/>
    <col min="18" max="18" width="33.5703125" style="130" customWidth="1"/>
    <col min="19" max="16384" width="11.42578125" style="130"/>
  </cols>
  <sheetData>
    <row r="1" spans="1:18" ht="27.75" customHeight="1" x14ac:dyDescent="0.2"/>
    <row r="2" spans="1:18" ht="12" customHeight="1" thickBot="1" x14ac:dyDescent="0.25"/>
    <row r="3" spans="1:18" s="133" customFormat="1" ht="16.5" customHeight="1" thickBot="1" x14ac:dyDescent="0.25">
      <c r="B3" s="224" t="s">
        <v>369</v>
      </c>
      <c r="C3" s="225"/>
      <c r="D3" s="225"/>
      <c r="E3" s="225"/>
      <c r="F3" s="225"/>
      <c r="G3" s="225"/>
      <c r="H3" s="117"/>
      <c r="I3" s="117"/>
      <c r="J3" s="117"/>
      <c r="K3" s="117"/>
      <c r="L3" s="117"/>
      <c r="M3" s="117"/>
      <c r="N3" s="117"/>
      <c r="O3" s="117"/>
      <c r="P3" s="117"/>
      <c r="Q3" s="132"/>
    </row>
    <row r="4" spans="1:18" s="133" customFormat="1" ht="47.25" customHeight="1" thickBot="1" x14ac:dyDescent="0.25">
      <c r="A4" s="134"/>
      <c r="B4" s="242" t="s">
        <v>23</v>
      </c>
      <c r="C4" s="242" t="s">
        <v>302</v>
      </c>
      <c r="D4" s="242" t="s">
        <v>301</v>
      </c>
      <c r="E4" s="242" t="s">
        <v>300</v>
      </c>
      <c r="F4" s="242" t="s">
        <v>299</v>
      </c>
      <c r="G4" s="242" t="s">
        <v>520</v>
      </c>
      <c r="H4" s="242" t="s">
        <v>298</v>
      </c>
      <c r="I4" s="240" t="s">
        <v>289</v>
      </c>
      <c r="J4" s="237" t="s">
        <v>290</v>
      </c>
      <c r="K4" s="238"/>
      <c r="L4" s="238"/>
      <c r="M4" s="238"/>
      <c r="N4" s="239"/>
      <c r="O4" s="135" t="s">
        <v>303</v>
      </c>
      <c r="P4" s="135" t="s">
        <v>291</v>
      </c>
      <c r="Q4" s="135" t="s">
        <v>292</v>
      </c>
    </row>
    <row r="5" spans="1:18" s="133" customFormat="1" ht="81.75" customHeight="1" thickBot="1" x14ac:dyDescent="0.25">
      <c r="A5" s="134"/>
      <c r="B5" s="243"/>
      <c r="C5" s="243"/>
      <c r="D5" s="243"/>
      <c r="E5" s="243"/>
      <c r="F5" s="243"/>
      <c r="G5" s="243"/>
      <c r="H5" s="243"/>
      <c r="I5" s="241"/>
      <c r="J5" s="170" t="s">
        <v>293</v>
      </c>
      <c r="K5" s="170" t="s">
        <v>294</v>
      </c>
      <c r="L5" s="170" t="s">
        <v>295</v>
      </c>
      <c r="M5" s="170" t="s">
        <v>296</v>
      </c>
      <c r="N5" s="170" t="s">
        <v>297</v>
      </c>
      <c r="O5" s="171"/>
      <c r="P5" s="171"/>
      <c r="Q5" s="171"/>
    </row>
    <row r="6" spans="1:18" ht="161.25" customHeight="1" x14ac:dyDescent="0.2">
      <c r="A6" s="168"/>
      <c r="B6" s="217">
        <v>1</v>
      </c>
      <c r="C6" s="215">
        <v>274896</v>
      </c>
      <c r="D6" s="221">
        <v>41597</v>
      </c>
      <c r="E6" s="215" t="s">
        <v>13</v>
      </c>
      <c r="F6" s="128" t="s">
        <v>95</v>
      </c>
      <c r="G6" s="118">
        <v>0</v>
      </c>
      <c r="H6" s="115" t="s">
        <v>448</v>
      </c>
      <c r="I6" s="177" t="s">
        <v>449</v>
      </c>
      <c r="J6" s="128" t="s">
        <v>450</v>
      </c>
      <c r="K6" s="128" t="s">
        <v>451</v>
      </c>
      <c r="L6" s="118">
        <v>60000</v>
      </c>
      <c r="M6" s="128">
        <v>60</v>
      </c>
      <c r="N6" s="128" t="s">
        <v>452</v>
      </c>
      <c r="O6" s="128"/>
      <c r="P6" s="128"/>
      <c r="Q6" s="137"/>
    </row>
    <row r="7" spans="1:18" ht="166.5" customHeight="1" x14ac:dyDescent="0.2">
      <c r="A7" s="168"/>
      <c r="B7" s="219"/>
      <c r="C7" s="220"/>
      <c r="D7" s="222"/>
      <c r="E7" s="220"/>
      <c r="F7" s="204" t="s">
        <v>72</v>
      </c>
      <c r="G7" s="120">
        <v>137373.35999999999</v>
      </c>
      <c r="H7" s="152" t="s">
        <v>354</v>
      </c>
      <c r="I7" s="164" t="s">
        <v>479</v>
      </c>
      <c r="J7" s="204" t="s">
        <v>325</v>
      </c>
      <c r="K7" s="204" t="s">
        <v>326</v>
      </c>
      <c r="L7" s="120" t="s">
        <v>327</v>
      </c>
      <c r="M7" s="204" t="s">
        <v>328</v>
      </c>
      <c r="N7" s="204" t="s">
        <v>329</v>
      </c>
      <c r="O7" s="120">
        <v>37286.9</v>
      </c>
      <c r="P7" s="204"/>
      <c r="Q7" s="138" t="s">
        <v>509</v>
      </c>
    </row>
    <row r="8" spans="1:18" ht="118.5" customHeight="1" thickBot="1" x14ac:dyDescent="0.25">
      <c r="A8" s="168"/>
      <c r="B8" s="218"/>
      <c r="C8" s="216"/>
      <c r="D8" s="223"/>
      <c r="E8" s="216"/>
      <c r="F8" s="201" t="s">
        <v>77</v>
      </c>
      <c r="G8" s="178">
        <v>133667.79999999999</v>
      </c>
      <c r="H8" s="179" t="s">
        <v>425</v>
      </c>
      <c r="I8" s="123" t="s">
        <v>426</v>
      </c>
      <c r="J8" s="201"/>
      <c r="K8" s="201"/>
      <c r="L8" s="119"/>
      <c r="M8" s="201"/>
      <c r="N8" s="201"/>
      <c r="O8" s="201"/>
      <c r="P8" s="201"/>
      <c r="Q8" s="139"/>
    </row>
    <row r="9" spans="1:18" ht="172.5" customHeight="1" x14ac:dyDescent="0.2">
      <c r="A9" s="168"/>
      <c r="B9" s="217">
        <v>2</v>
      </c>
      <c r="C9" s="215">
        <v>211309</v>
      </c>
      <c r="D9" s="221">
        <v>41156</v>
      </c>
      <c r="E9" s="215" t="s">
        <v>9</v>
      </c>
      <c r="F9" s="200" t="s">
        <v>95</v>
      </c>
      <c r="G9" s="118">
        <v>0</v>
      </c>
      <c r="H9" s="115" t="s">
        <v>453</v>
      </c>
      <c r="I9" s="200" t="s">
        <v>454</v>
      </c>
      <c r="J9" s="200" t="s">
        <v>455</v>
      </c>
      <c r="K9" s="200" t="s">
        <v>456</v>
      </c>
      <c r="L9" s="118">
        <v>162000</v>
      </c>
      <c r="M9" s="200" t="s">
        <v>457</v>
      </c>
      <c r="N9" s="202"/>
      <c r="O9" s="200"/>
      <c r="P9" s="200"/>
      <c r="Q9" s="137"/>
    </row>
    <row r="10" spans="1:18" ht="114.75" customHeight="1" x14ac:dyDescent="0.2">
      <c r="A10" s="168"/>
      <c r="B10" s="219"/>
      <c r="C10" s="220"/>
      <c r="D10" s="222"/>
      <c r="E10" s="220"/>
      <c r="F10" s="204" t="s">
        <v>72</v>
      </c>
      <c r="G10" s="153">
        <v>5661301.6078000003</v>
      </c>
      <c r="H10" s="152" t="s">
        <v>513</v>
      </c>
      <c r="I10" s="164" t="s">
        <v>480</v>
      </c>
      <c r="J10" s="204" t="s">
        <v>332</v>
      </c>
      <c r="K10" s="204" t="s">
        <v>333</v>
      </c>
      <c r="L10" s="120">
        <v>8342317.4299999997</v>
      </c>
      <c r="M10" s="204" t="s">
        <v>357</v>
      </c>
      <c r="N10" s="204" t="s">
        <v>334</v>
      </c>
      <c r="O10" s="120">
        <v>11595.82</v>
      </c>
      <c r="P10" s="204"/>
      <c r="Q10" s="138"/>
    </row>
    <row r="11" spans="1:18" ht="120.75" customHeight="1" thickBot="1" x14ac:dyDescent="0.25">
      <c r="A11" s="168"/>
      <c r="B11" s="218"/>
      <c r="C11" s="216"/>
      <c r="D11" s="223"/>
      <c r="E11" s="216"/>
      <c r="F11" s="201" t="s">
        <v>288</v>
      </c>
      <c r="G11" s="178">
        <v>21560.400000000001</v>
      </c>
      <c r="H11" s="179" t="s">
        <v>510</v>
      </c>
      <c r="I11" s="123" t="s">
        <v>427</v>
      </c>
      <c r="J11" s="201"/>
      <c r="K11" s="201"/>
      <c r="L11" s="119"/>
      <c r="M11" s="201"/>
      <c r="N11" s="201"/>
      <c r="O11" s="201"/>
      <c r="P11" s="201"/>
      <c r="Q11" s="139"/>
      <c r="R11" s="136"/>
    </row>
    <row r="12" spans="1:18" ht="123" customHeight="1" x14ac:dyDescent="0.2">
      <c r="A12" s="168"/>
      <c r="B12" s="217">
        <v>3</v>
      </c>
      <c r="C12" s="215">
        <v>237720</v>
      </c>
      <c r="D12" s="221">
        <v>41421</v>
      </c>
      <c r="E12" s="215" t="s">
        <v>10</v>
      </c>
      <c r="F12" s="200" t="s">
        <v>95</v>
      </c>
      <c r="G12" s="118">
        <v>0</v>
      </c>
      <c r="H12" s="115" t="s">
        <v>453</v>
      </c>
      <c r="I12" s="200" t="s">
        <v>460</v>
      </c>
      <c r="J12" s="200" t="s">
        <v>458</v>
      </c>
      <c r="K12" s="200" t="s">
        <v>456</v>
      </c>
      <c r="L12" s="118">
        <v>275000</v>
      </c>
      <c r="M12" s="200" t="s">
        <v>457</v>
      </c>
      <c r="N12" s="202" t="s">
        <v>459</v>
      </c>
      <c r="O12" s="200"/>
      <c r="P12" s="200"/>
      <c r="Q12" s="137"/>
      <c r="R12" s="136"/>
    </row>
    <row r="13" spans="1:18" ht="110.25" customHeight="1" x14ac:dyDescent="0.2">
      <c r="A13" s="168"/>
      <c r="B13" s="219"/>
      <c r="C13" s="220"/>
      <c r="D13" s="222"/>
      <c r="E13" s="220"/>
      <c r="F13" s="204" t="s">
        <v>72</v>
      </c>
      <c r="G13" s="153">
        <v>14536091</v>
      </c>
      <c r="H13" s="125" t="s">
        <v>511</v>
      </c>
      <c r="I13" s="154" t="s">
        <v>341</v>
      </c>
      <c r="J13" s="155" t="s">
        <v>335</v>
      </c>
      <c r="K13" s="155" t="s">
        <v>336</v>
      </c>
      <c r="L13" s="153">
        <v>18514392.77</v>
      </c>
      <c r="M13" s="155" t="s">
        <v>338</v>
      </c>
      <c r="N13" s="156" t="s">
        <v>339</v>
      </c>
      <c r="O13" s="153">
        <v>170678.26</v>
      </c>
      <c r="P13" s="150"/>
      <c r="Q13" s="151"/>
      <c r="R13" s="136"/>
    </row>
    <row r="14" spans="1:18" ht="95.25" customHeight="1" thickBot="1" x14ac:dyDescent="0.25">
      <c r="A14" s="168"/>
      <c r="B14" s="218"/>
      <c r="C14" s="216"/>
      <c r="D14" s="223"/>
      <c r="E14" s="216"/>
      <c r="F14" s="201" t="s">
        <v>77</v>
      </c>
      <c r="G14" s="178">
        <v>0</v>
      </c>
      <c r="H14" s="179" t="s">
        <v>428</v>
      </c>
      <c r="I14" s="201" t="s">
        <v>429</v>
      </c>
      <c r="J14" s="201"/>
      <c r="K14" s="201"/>
      <c r="L14" s="119"/>
      <c r="M14" s="201"/>
      <c r="N14" s="203"/>
      <c r="O14" s="201"/>
      <c r="P14" s="201"/>
      <c r="Q14" s="139"/>
      <c r="R14" s="136"/>
    </row>
    <row r="15" spans="1:18" ht="126.75" customHeight="1" x14ac:dyDescent="0.2">
      <c r="A15" s="168"/>
      <c r="B15" s="217">
        <v>4</v>
      </c>
      <c r="C15" s="215">
        <v>238552</v>
      </c>
      <c r="D15" s="221">
        <v>41591</v>
      </c>
      <c r="E15" s="215" t="s">
        <v>12</v>
      </c>
      <c r="F15" s="200" t="s">
        <v>95</v>
      </c>
      <c r="G15" s="118">
        <v>0</v>
      </c>
      <c r="H15" s="115" t="s">
        <v>453</v>
      </c>
      <c r="I15" s="200" t="s">
        <v>460</v>
      </c>
      <c r="J15" s="200" t="s">
        <v>461</v>
      </c>
      <c r="K15" s="200" t="s">
        <v>462</v>
      </c>
      <c r="L15" s="118">
        <v>138599.91</v>
      </c>
      <c r="M15" s="200" t="s">
        <v>457</v>
      </c>
      <c r="N15" s="202"/>
      <c r="O15" s="200"/>
      <c r="P15" s="200"/>
      <c r="Q15" s="137"/>
      <c r="R15" s="136"/>
    </row>
    <row r="16" spans="1:18" ht="150" customHeight="1" x14ac:dyDescent="0.2">
      <c r="A16" s="168"/>
      <c r="B16" s="219"/>
      <c r="C16" s="220"/>
      <c r="D16" s="222"/>
      <c r="E16" s="220"/>
      <c r="F16" s="204" t="s">
        <v>72</v>
      </c>
      <c r="G16" s="153">
        <v>5814190.8300000001</v>
      </c>
      <c r="H16" s="125" t="s">
        <v>512</v>
      </c>
      <c r="I16" s="155" t="s">
        <v>365</v>
      </c>
      <c r="J16" s="155" t="s">
        <v>355</v>
      </c>
      <c r="K16" s="155" t="s">
        <v>356</v>
      </c>
      <c r="L16" s="153" t="s">
        <v>351</v>
      </c>
      <c r="M16" s="155" t="s">
        <v>352</v>
      </c>
      <c r="N16" s="155" t="s">
        <v>353</v>
      </c>
      <c r="O16" s="279" t="s">
        <v>345</v>
      </c>
      <c r="P16" s="155"/>
      <c r="Q16" s="157"/>
      <c r="R16" s="136"/>
    </row>
    <row r="17" spans="1:18" ht="69" customHeight="1" thickBot="1" x14ac:dyDescent="0.25">
      <c r="A17" s="168"/>
      <c r="B17" s="218"/>
      <c r="C17" s="216"/>
      <c r="D17" s="223"/>
      <c r="E17" s="216"/>
      <c r="F17" s="201" t="s">
        <v>77</v>
      </c>
      <c r="G17" s="119">
        <v>0</v>
      </c>
      <c r="H17" s="179" t="s">
        <v>430</v>
      </c>
      <c r="I17" s="201" t="s">
        <v>486</v>
      </c>
      <c r="J17" s="201"/>
      <c r="K17" s="201"/>
      <c r="L17" s="119"/>
      <c r="M17" s="201"/>
      <c r="N17" s="201"/>
      <c r="O17" s="201"/>
      <c r="P17" s="201"/>
      <c r="Q17" s="139"/>
      <c r="R17" s="136"/>
    </row>
    <row r="18" spans="1:18" ht="66" customHeight="1" x14ac:dyDescent="0.2">
      <c r="A18" s="168"/>
      <c r="B18" s="217">
        <v>5</v>
      </c>
      <c r="C18" s="215">
        <v>269832</v>
      </c>
      <c r="D18" s="221">
        <v>41592</v>
      </c>
      <c r="E18" s="215" t="s">
        <v>323</v>
      </c>
      <c r="F18" s="200" t="s">
        <v>95</v>
      </c>
      <c r="G18" s="118">
        <v>0</v>
      </c>
      <c r="H18" s="115" t="s">
        <v>453</v>
      </c>
      <c r="I18" s="200"/>
      <c r="J18" s="200" t="s">
        <v>462</v>
      </c>
      <c r="K18" s="200" t="s">
        <v>462</v>
      </c>
      <c r="L18" s="200"/>
      <c r="M18" s="200"/>
      <c r="N18" s="202"/>
      <c r="O18" s="200"/>
      <c r="P18" s="200"/>
      <c r="Q18" s="137"/>
      <c r="R18" s="136"/>
    </row>
    <row r="19" spans="1:18" ht="144" customHeight="1" x14ac:dyDescent="0.2">
      <c r="A19" s="168"/>
      <c r="B19" s="219"/>
      <c r="C19" s="220"/>
      <c r="D19" s="222"/>
      <c r="E19" s="220"/>
      <c r="F19" s="204" t="s">
        <v>72</v>
      </c>
      <c r="G19" s="120">
        <v>135595.22300000003</v>
      </c>
      <c r="H19" s="154" t="s">
        <v>514</v>
      </c>
      <c r="I19" s="154" t="s">
        <v>515</v>
      </c>
      <c r="J19" s="155" t="s">
        <v>346</v>
      </c>
      <c r="K19" s="155" t="s">
        <v>347</v>
      </c>
      <c r="L19" s="155" t="s">
        <v>348</v>
      </c>
      <c r="M19" s="155" t="s">
        <v>349</v>
      </c>
      <c r="N19" s="280" t="s">
        <v>516</v>
      </c>
      <c r="O19" s="279" t="s">
        <v>345</v>
      </c>
      <c r="P19" s="155" t="s">
        <v>350</v>
      </c>
      <c r="Q19" s="157" t="s">
        <v>350</v>
      </c>
      <c r="R19" s="136"/>
    </row>
    <row r="20" spans="1:18" ht="120.75" customHeight="1" thickBot="1" x14ac:dyDescent="0.25">
      <c r="A20" s="168"/>
      <c r="B20" s="218"/>
      <c r="C20" s="216"/>
      <c r="D20" s="223"/>
      <c r="E20" s="216"/>
      <c r="F20" s="201" t="s">
        <v>77</v>
      </c>
      <c r="G20" s="178">
        <v>0</v>
      </c>
      <c r="H20" s="179" t="s">
        <v>431</v>
      </c>
      <c r="I20" s="123" t="s">
        <v>487</v>
      </c>
      <c r="J20" s="201"/>
      <c r="K20" s="201"/>
      <c r="L20" s="201"/>
      <c r="M20" s="201"/>
      <c r="N20" s="201"/>
      <c r="O20" s="201"/>
      <c r="P20" s="201"/>
      <c r="Q20" s="139"/>
      <c r="R20" s="136"/>
    </row>
    <row r="21" spans="1:18" ht="66" customHeight="1" x14ac:dyDescent="0.2">
      <c r="A21" s="168"/>
      <c r="B21" s="229">
        <v>6</v>
      </c>
      <c r="C21" s="180"/>
      <c r="D21" s="181"/>
      <c r="E21" s="215" t="s">
        <v>330</v>
      </c>
      <c r="F21" s="200" t="s">
        <v>95</v>
      </c>
      <c r="G21" s="118">
        <v>0</v>
      </c>
      <c r="H21" s="115" t="s">
        <v>453</v>
      </c>
      <c r="I21" s="182" t="s">
        <v>492</v>
      </c>
      <c r="J21" s="200" t="s">
        <v>462</v>
      </c>
      <c r="K21" s="200" t="s">
        <v>462</v>
      </c>
      <c r="L21" s="281"/>
      <c r="M21" s="282"/>
      <c r="N21" s="282"/>
      <c r="O21" s="282"/>
      <c r="P21" s="186"/>
      <c r="Q21" s="283"/>
      <c r="R21" s="136"/>
    </row>
    <row r="22" spans="1:18" ht="115.5" customHeight="1" x14ac:dyDescent="0.2">
      <c r="A22" s="168"/>
      <c r="B22" s="230"/>
      <c r="C22" s="172"/>
      <c r="D22" s="173"/>
      <c r="E22" s="220"/>
      <c r="F22" s="284" t="s">
        <v>72</v>
      </c>
      <c r="G22" s="285">
        <v>1759474.28</v>
      </c>
      <c r="H22" s="152" t="s">
        <v>517</v>
      </c>
      <c r="I22" s="286" t="s">
        <v>340</v>
      </c>
      <c r="J22" s="279" t="s">
        <v>343</v>
      </c>
      <c r="K22" s="279" t="s">
        <v>344</v>
      </c>
      <c r="L22" s="287">
        <v>3701972.11</v>
      </c>
      <c r="M22" s="279">
        <v>150</v>
      </c>
      <c r="N22" s="279" t="s">
        <v>366</v>
      </c>
      <c r="O22" s="279" t="s">
        <v>345</v>
      </c>
      <c r="P22" s="284"/>
      <c r="Q22" s="288"/>
      <c r="R22" s="136"/>
    </row>
    <row r="23" spans="1:18" ht="91.5" customHeight="1" thickBot="1" x14ac:dyDescent="0.25">
      <c r="A23" s="168"/>
      <c r="B23" s="231"/>
      <c r="C23" s="183"/>
      <c r="D23" s="184"/>
      <c r="E23" s="216"/>
      <c r="F23" s="289" t="s">
        <v>77</v>
      </c>
      <c r="G23" s="119"/>
      <c r="H23" s="179" t="s">
        <v>432</v>
      </c>
      <c r="I23" s="208" t="s">
        <v>429</v>
      </c>
      <c r="J23" s="289"/>
      <c r="K23" s="289"/>
      <c r="L23" s="191"/>
      <c r="M23" s="289"/>
      <c r="N23" s="289"/>
      <c r="O23" s="289"/>
      <c r="P23" s="289"/>
      <c r="Q23" s="290"/>
      <c r="R23" s="136"/>
    </row>
    <row r="24" spans="1:18" ht="99.75" customHeight="1" x14ac:dyDescent="0.2">
      <c r="A24" s="168"/>
      <c r="B24" s="229">
        <v>7</v>
      </c>
      <c r="C24" s="180"/>
      <c r="D24" s="181"/>
      <c r="E24" s="232" t="s">
        <v>364</v>
      </c>
      <c r="F24" s="200" t="s">
        <v>95</v>
      </c>
      <c r="G24" s="118">
        <v>32000</v>
      </c>
      <c r="H24" s="115" t="s">
        <v>412</v>
      </c>
      <c r="I24" s="200" t="s">
        <v>518</v>
      </c>
      <c r="J24" s="200" t="s">
        <v>462</v>
      </c>
      <c r="K24" s="200" t="s">
        <v>462</v>
      </c>
      <c r="L24" s="185"/>
      <c r="M24" s="186"/>
      <c r="N24" s="186"/>
      <c r="O24" s="186"/>
      <c r="P24" s="186"/>
      <c r="Q24" s="283"/>
      <c r="R24" s="136"/>
    </row>
    <row r="25" spans="1:18" ht="135" customHeight="1" x14ac:dyDescent="0.2">
      <c r="A25" s="168"/>
      <c r="B25" s="230"/>
      <c r="C25" s="172"/>
      <c r="D25" s="173"/>
      <c r="E25" s="233"/>
      <c r="F25" s="284" t="s">
        <v>72</v>
      </c>
      <c r="G25" s="285">
        <v>557220</v>
      </c>
      <c r="H25" s="154" t="s">
        <v>519</v>
      </c>
      <c r="I25" s="207" t="s">
        <v>481</v>
      </c>
      <c r="J25" s="284" t="s">
        <v>367</v>
      </c>
      <c r="K25" s="284"/>
      <c r="L25" s="143">
        <v>4110224.82</v>
      </c>
      <c r="M25" s="284">
        <v>120</v>
      </c>
      <c r="N25" s="284" t="s">
        <v>368</v>
      </c>
      <c r="O25" s="284"/>
      <c r="P25" s="284"/>
      <c r="Q25" s="288"/>
      <c r="R25" s="136"/>
    </row>
    <row r="26" spans="1:18" ht="72.75" customHeight="1" thickBot="1" x14ac:dyDescent="0.25">
      <c r="A26" s="168"/>
      <c r="B26" s="231"/>
      <c r="C26" s="183"/>
      <c r="D26" s="184"/>
      <c r="E26" s="234"/>
      <c r="F26" s="289" t="s">
        <v>77</v>
      </c>
      <c r="G26" s="119">
        <v>0</v>
      </c>
      <c r="H26" s="123" t="s">
        <v>502</v>
      </c>
      <c r="I26" s="208" t="s">
        <v>429</v>
      </c>
      <c r="J26" s="289"/>
      <c r="K26" s="289"/>
      <c r="L26" s="191"/>
      <c r="M26" s="289"/>
      <c r="N26" s="289"/>
      <c r="O26" s="289"/>
      <c r="P26" s="289"/>
      <c r="Q26" s="290"/>
      <c r="R26" s="136"/>
    </row>
    <row r="27" spans="1:18" ht="105" customHeight="1" x14ac:dyDescent="0.2">
      <c r="A27" s="168"/>
      <c r="B27" s="217">
        <v>8</v>
      </c>
      <c r="C27" s="128" t="s">
        <v>61</v>
      </c>
      <c r="D27" s="128" t="s">
        <v>61</v>
      </c>
      <c r="E27" s="215" t="s">
        <v>0</v>
      </c>
      <c r="F27" s="200" t="s">
        <v>72</v>
      </c>
      <c r="G27" s="118">
        <v>0</v>
      </c>
      <c r="H27" s="115" t="s">
        <v>342</v>
      </c>
      <c r="I27" s="200" t="s">
        <v>304</v>
      </c>
      <c r="J27" s="200" t="s">
        <v>305</v>
      </c>
      <c r="K27" s="200" t="s">
        <v>306</v>
      </c>
      <c r="L27" s="118">
        <v>50992898.149999999</v>
      </c>
      <c r="M27" s="200" t="s">
        <v>307</v>
      </c>
      <c r="N27" s="202">
        <v>41809</v>
      </c>
      <c r="O27" s="118">
        <v>4145633.99</v>
      </c>
      <c r="P27" s="144" t="s">
        <v>337</v>
      </c>
      <c r="Q27" s="145" t="s">
        <v>308</v>
      </c>
      <c r="R27" s="136"/>
    </row>
    <row r="28" spans="1:18" ht="120" customHeight="1" thickBot="1" x14ac:dyDescent="0.25">
      <c r="A28" s="168"/>
      <c r="B28" s="218"/>
      <c r="C28" s="129"/>
      <c r="D28" s="129"/>
      <c r="E28" s="216"/>
      <c r="F28" s="201" t="s">
        <v>77</v>
      </c>
      <c r="G28" s="178">
        <v>226300</v>
      </c>
      <c r="H28" s="187" t="s">
        <v>434</v>
      </c>
      <c r="I28" s="187" t="s">
        <v>435</v>
      </c>
      <c r="J28" s="201"/>
      <c r="K28" s="201"/>
      <c r="L28" s="119"/>
      <c r="M28" s="201"/>
      <c r="N28" s="203"/>
      <c r="O28" s="119"/>
      <c r="P28" s="188"/>
      <c r="Q28" s="189"/>
      <c r="R28" s="136"/>
    </row>
    <row r="29" spans="1:18" ht="43.5" customHeight="1" thickBot="1" x14ac:dyDescent="0.25">
      <c r="A29" s="169"/>
      <c r="B29" s="217">
        <v>9</v>
      </c>
      <c r="C29" s="215">
        <v>274698</v>
      </c>
      <c r="D29" s="221">
        <v>41745</v>
      </c>
      <c r="E29" s="226" t="s">
        <v>322</v>
      </c>
      <c r="F29" s="206" t="s">
        <v>95</v>
      </c>
      <c r="G29" s="118">
        <v>0</v>
      </c>
      <c r="H29" s="115" t="s">
        <v>453</v>
      </c>
      <c r="I29" s="200" t="s">
        <v>463</v>
      </c>
      <c r="J29" s="200" t="s">
        <v>462</v>
      </c>
      <c r="K29" s="200" t="s">
        <v>462</v>
      </c>
      <c r="L29" s="200"/>
      <c r="M29" s="200"/>
      <c r="N29" s="200"/>
      <c r="O29" s="200"/>
      <c r="P29" s="200"/>
      <c r="Q29" s="137"/>
      <c r="R29" s="136"/>
    </row>
    <row r="30" spans="1:18" ht="99.75" customHeight="1" x14ac:dyDescent="0.2">
      <c r="A30" s="235" t="s">
        <v>489</v>
      </c>
      <c r="B30" s="219"/>
      <c r="C30" s="220"/>
      <c r="D30" s="222"/>
      <c r="E30" s="227"/>
      <c r="F30" s="207" t="s">
        <v>72</v>
      </c>
      <c r="G30" s="120">
        <v>0</v>
      </c>
      <c r="H30" s="126" t="s">
        <v>320</v>
      </c>
      <c r="I30" s="204" t="s">
        <v>319</v>
      </c>
      <c r="J30" s="174" t="s">
        <v>309</v>
      </c>
      <c r="K30" s="174"/>
      <c r="L30" s="175">
        <v>235421.85</v>
      </c>
      <c r="M30" s="174" t="s">
        <v>310</v>
      </c>
      <c r="N30" s="176">
        <v>42928</v>
      </c>
      <c r="O30" s="174"/>
      <c r="P30" s="204"/>
      <c r="Q30" s="138" t="s">
        <v>360</v>
      </c>
      <c r="R30" s="136"/>
    </row>
    <row r="31" spans="1:18" ht="120" customHeight="1" thickBot="1" x14ac:dyDescent="0.25">
      <c r="A31" s="236"/>
      <c r="B31" s="218"/>
      <c r="C31" s="216"/>
      <c r="D31" s="223"/>
      <c r="E31" s="228"/>
      <c r="F31" s="208" t="s">
        <v>77</v>
      </c>
      <c r="G31" s="178">
        <v>571599</v>
      </c>
      <c r="H31" s="179" t="s">
        <v>436</v>
      </c>
      <c r="I31" s="187" t="s">
        <v>437</v>
      </c>
      <c r="J31" s="201" t="s">
        <v>488</v>
      </c>
      <c r="K31" s="201"/>
      <c r="L31" s="201"/>
      <c r="M31" s="201"/>
      <c r="N31" s="201"/>
      <c r="O31" s="201"/>
      <c r="P31" s="201"/>
      <c r="Q31" s="139"/>
      <c r="R31" s="136"/>
    </row>
    <row r="32" spans="1:18" ht="66.75" customHeight="1" x14ac:dyDescent="0.2">
      <c r="A32" s="236"/>
      <c r="B32" s="217">
        <v>10</v>
      </c>
      <c r="C32" s="215">
        <v>273254</v>
      </c>
      <c r="D32" s="221">
        <v>41883</v>
      </c>
      <c r="E32" s="215" t="s">
        <v>324</v>
      </c>
      <c r="F32" s="200" t="s">
        <v>95</v>
      </c>
      <c r="G32" s="118">
        <f>+'[1]ANEXO 2'!$K$22</f>
        <v>0</v>
      </c>
      <c r="H32" s="115" t="s">
        <v>453</v>
      </c>
      <c r="I32" s="200" t="s">
        <v>463</v>
      </c>
      <c r="J32" s="200" t="s">
        <v>462</v>
      </c>
      <c r="K32" s="200" t="s">
        <v>462</v>
      </c>
      <c r="L32" s="200"/>
      <c r="M32" s="200"/>
      <c r="N32" s="200"/>
      <c r="O32" s="200"/>
      <c r="P32" s="200"/>
      <c r="Q32" s="137"/>
      <c r="R32" s="136"/>
    </row>
    <row r="33" spans="1:18" ht="85.5" customHeight="1" x14ac:dyDescent="0.2">
      <c r="A33" s="236"/>
      <c r="B33" s="219"/>
      <c r="C33" s="220"/>
      <c r="D33" s="222"/>
      <c r="E33" s="220"/>
      <c r="F33" s="204" t="s">
        <v>72</v>
      </c>
      <c r="G33" s="120">
        <v>0</v>
      </c>
      <c r="H33" s="125" t="s">
        <v>321</v>
      </c>
      <c r="I33" s="204" t="s">
        <v>363</v>
      </c>
      <c r="J33" s="204" t="s">
        <v>311</v>
      </c>
      <c r="K33" s="204" t="s">
        <v>312</v>
      </c>
      <c r="L33" s="143">
        <v>591292.57999999996</v>
      </c>
      <c r="M33" s="204" t="s">
        <v>313</v>
      </c>
      <c r="N33" s="205">
        <v>42831</v>
      </c>
      <c r="O33" s="204" t="s">
        <v>61</v>
      </c>
      <c r="P33" s="204" t="s">
        <v>358</v>
      </c>
      <c r="Q33" s="157" t="s">
        <v>361</v>
      </c>
      <c r="R33" s="136"/>
    </row>
    <row r="34" spans="1:18" ht="87.75" customHeight="1" thickBot="1" x14ac:dyDescent="0.25">
      <c r="A34" s="236"/>
      <c r="B34" s="218"/>
      <c r="C34" s="216"/>
      <c r="D34" s="223"/>
      <c r="E34" s="216"/>
      <c r="F34" s="201" t="s">
        <v>77</v>
      </c>
      <c r="G34" s="178">
        <v>6690</v>
      </c>
      <c r="H34" s="179" t="s">
        <v>439</v>
      </c>
      <c r="I34" s="208" t="s">
        <v>440</v>
      </c>
      <c r="J34" s="201" t="s">
        <v>488</v>
      </c>
      <c r="K34" s="201"/>
      <c r="L34" s="201"/>
      <c r="M34" s="201"/>
      <c r="N34" s="201"/>
      <c r="O34" s="201"/>
      <c r="P34" s="201"/>
      <c r="Q34" s="139"/>
      <c r="R34" s="136"/>
    </row>
    <row r="35" spans="1:18" ht="67.5" customHeight="1" x14ac:dyDescent="0.2">
      <c r="A35" s="236"/>
      <c r="B35" s="217">
        <v>11</v>
      </c>
      <c r="C35" s="215">
        <v>216096</v>
      </c>
      <c r="D35" s="221">
        <v>41136</v>
      </c>
      <c r="E35" s="215" t="s">
        <v>27</v>
      </c>
      <c r="F35" s="200" t="s">
        <v>95</v>
      </c>
      <c r="G35" s="118">
        <v>0</v>
      </c>
      <c r="H35" s="115" t="s">
        <v>453</v>
      </c>
      <c r="I35" s="200" t="s">
        <v>463</v>
      </c>
      <c r="J35" s="200" t="s">
        <v>464</v>
      </c>
      <c r="K35" s="200" t="s">
        <v>465</v>
      </c>
      <c r="L35" s="200" t="s">
        <v>61</v>
      </c>
      <c r="M35" s="200" t="s">
        <v>61</v>
      </c>
      <c r="N35" s="200" t="s">
        <v>61</v>
      </c>
      <c r="O35" s="200" t="s">
        <v>61</v>
      </c>
      <c r="P35" s="200" t="s">
        <v>61</v>
      </c>
      <c r="Q35" s="137" t="s">
        <v>61</v>
      </c>
      <c r="R35" s="136"/>
    </row>
    <row r="36" spans="1:18" ht="160.5" customHeight="1" x14ac:dyDescent="0.2">
      <c r="A36" s="236"/>
      <c r="B36" s="219"/>
      <c r="C36" s="220"/>
      <c r="D36" s="222"/>
      <c r="E36" s="220"/>
      <c r="F36" s="204" t="s">
        <v>72</v>
      </c>
      <c r="G36" s="120">
        <v>0</v>
      </c>
      <c r="H36" s="125" t="s">
        <v>331</v>
      </c>
      <c r="I36" s="204" t="s">
        <v>314</v>
      </c>
      <c r="J36" s="204" t="s">
        <v>315</v>
      </c>
      <c r="K36" s="204" t="s">
        <v>316</v>
      </c>
      <c r="L36" s="204" t="s">
        <v>317</v>
      </c>
      <c r="M36" s="204">
        <v>118</v>
      </c>
      <c r="N36" s="205">
        <v>42458</v>
      </c>
      <c r="O36" s="143" t="s">
        <v>318</v>
      </c>
      <c r="P36" s="155" t="s">
        <v>359</v>
      </c>
      <c r="Q36" s="157" t="s">
        <v>362</v>
      </c>
      <c r="R36" s="136"/>
    </row>
    <row r="37" spans="1:18" ht="75" customHeight="1" thickBot="1" x14ac:dyDescent="0.25">
      <c r="A37" s="236"/>
      <c r="B37" s="218"/>
      <c r="C37" s="216"/>
      <c r="D37" s="223"/>
      <c r="E37" s="216"/>
      <c r="F37" s="208" t="s">
        <v>77</v>
      </c>
      <c r="G37" s="119">
        <v>0</v>
      </c>
      <c r="H37" s="179" t="s">
        <v>503</v>
      </c>
      <c r="I37" s="123" t="s">
        <v>438</v>
      </c>
      <c r="J37" s="201" t="s">
        <v>61</v>
      </c>
      <c r="K37" s="201" t="s">
        <v>61</v>
      </c>
      <c r="L37" s="201" t="s">
        <v>61</v>
      </c>
      <c r="M37" s="201" t="s">
        <v>61</v>
      </c>
      <c r="N37" s="201" t="s">
        <v>61</v>
      </c>
      <c r="O37" s="201" t="s">
        <v>61</v>
      </c>
      <c r="P37" s="201" t="s">
        <v>61</v>
      </c>
      <c r="Q37" s="139" t="s">
        <v>61</v>
      </c>
      <c r="R37" s="136"/>
    </row>
    <row r="38" spans="1:18" ht="158.25" customHeight="1" x14ac:dyDescent="0.2">
      <c r="A38" s="236"/>
      <c r="B38" s="217">
        <v>12</v>
      </c>
      <c r="C38" s="215">
        <v>180989</v>
      </c>
      <c r="D38" s="221">
        <v>41046</v>
      </c>
      <c r="E38" s="215" t="s">
        <v>7</v>
      </c>
      <c r="F38" s="200" t="s">
        <v>95</v>
      </c>
      <c r="G38" s="118">
        <v>15938.24</v>
      </c>
      <c r="H38" s="124" t="s">
        <v>493</v>
      </c>
      <c r="I38" s="124" t="s">
        <v>504</v>
      </c>
      <c r="J38" s="200"/>
      <c r="K38" s="200"/>
      <c r="L38" s="200"/>
      <c r="M38" s="200"/>
      <c r="N38" s="200"/>
      <c r="O38" s="200"/>
      <c r="P38" s="200"/>
      <c r="Q38" s="137"/>
      <c r="R38" s="136"/>
    </row>
    <row r="39" spans="1:18" ht="66.75" customHeight="1" thickBot="1" x14ac:dyDescent="0.25">
      <c r="A39" s="236"/>
      <c r="B39" s="218"/>
      <c r="C39" s="216"/>
      <c r="D39" s="223"/>
      <c r="E39" s="216"/>
      <c r="F39" s="201" t="s">
        <v>370</v>
      </c>
      <c r="G39" s="119"/>
      <c r="H39" s="123" t="s">
        <v>462</v>
      </c>
      <c r="I39" s="201" t="s">
        <v>463</v>
      </c>
      <c r="J39" s="201"/>
      <c r="K39" s="201"/>
      <c r="L39" s="201"/>
      <c r="M39" s="201"/>
      <c r="N39" s="201"/>
      <c r="O39" s="201"/>
      <c r="P39" s="201"/>
      <c r="Q39" s="139"/>
      <c r="R39" s="136"/>
    </row>
    <row r="40" spans="1:18" ht="78.75" customHeight="1" x14ac:dyDescent="0.2">
      <c r="A40" s="236"/>
      <c r="B40" s="217">
        <v>13</v>
      </c>
      <c r="C40" s="215">
        <v>273121</v>
      </c>
      <c r="D40" s="221">
        <v>41883</v>
      </c>
      <c r="E40" s="215" t="s">
        <v>55</v>
      </c>
      <c r="F40" s="200" t="s">
        <v>95</v>
      </c>
      <c r="G40" s="118">
        <v>3500</v>
      </c>
      <c r="H40" s="115" t="s">
        <v>466</v>
      </c>
      <c r="I40" s="200" t="s">
        <v>372</v>
      </c>
      <c r="J40" s="200"/>
      <c r="K40" s="200"/>
      <c r="L40" s="200"/>
      <c r="M40" s="200"/>
      <c r="N40" s="202"/>
      <c r="O40" s="200"/>
      <c r="P40" s="200"/>
      <c r="Q40" s="137"/>
      <c r="R40" s="136"/>
    </row>
    <row r="41" spans="1:18" ht="57" customHeight="1" thickBot="1" x14ac:dyDescent="0.25">
      <c r="A41" s="236"/>
      <c r="B41" s="218"/>
      <c r="C41" s="216"/>
      <c r="D41" s="223"/>
      <c r="E41" s="216"/>
      <c r="F41" s="201" t="s">
        <v>373</v>
      </c>
      <c r="G41" s="119"/>
      <c r="H41" s="123" t="s">
        <v>374</v>
      </c>
      <c r="I41" s="201"/>
      <c r="J41" s="201"/>
      <c r="K41" s="201" t="s">
        <v>462</v>
      </c>
      <c r="L41" s="201"/>
      <c r="M41" s="201"/>
      <c r="N41" s="203"/>
      <c r="O41" s="201"/>
      <c r="P41" s="201"/>
      <c r="Q41" s="139"/>
      <c r="R41" s="136"/>
    </row>
    <row r="42" spans="1:18" ht="195.75" customHeight="1" x14ac:dyDescent="0.2">
      <c r="A42" s="236"/>
      <c r="B42" s="217">
        <v>14</v>
      </c>
      <c r="C42" s="215">
        <v>277717</v>
      </c>
      <c r="D42" s="221">
        <v>42234</v>
      </c>
      <c r="E42" s="215" t="s">
        <v>375</v>
      </c>
      <c r="F42" s="200" t="s">
        <v>95</v>
      </c>
      <c r="G42" s="118">
        <v>0</v>
      </c>
      <c r="H42" s="124" t="s">
        <v>494</v>
      </c>
      <c r="I42" s="115" t="s">
        <v>495</v>
      </c>
      <c r="J42" s="200" t="s">
        <v>462</v>
      </c>
      <c r="K42" s="200" t="s">
        <v>462</v>
      </c>
      <c r="L42" s="200"/>
      <c r="M42" s="200"/>
      <c r="N42" s="200"/>
      <c r="O42" s="200"/>
      <c r="P42" s="200"/>
      <c r="Q42" s="137"/>
      <c r="R42" s="136"/>
    </row>
    <row r="43" spans="1:18" ht="42.75" customHeight="1" thickBot="1" x14ac:dyDescent="0.25">
      <c r="A43" s="236"/>
      <c r="B43" s="218"/>
      <c r="C43" s="216"/>
      <c r="D43" s="223"/>
      <c r="E43" s="216"/>
      <c r="F43" s="201" t="s">
        <v>370</v>
      </c>
      <c r="G43" s="119">
        <v>85000</v>
      </c>
      <c r="H43" s="187" t="s">
        <v>374</v>
      </c>
      <c r="I43" s="201"/>
      <c r="J43" s="201"/>
      <c r="K43" s="201" t="s">
        <v>462</v>
      </c>
      <c r="L43" s="201"/>
      <c r="M43" s="201"/>
      <c r="N43" s="201"/>
      <c r="O43" s="201"/>
      <c r="P43" s="201"/>
      <c r="Q43" s="139"/>
      <c r="R43" s="136"/>
    </row>
    <row r="44" spans="1:18" ht="181.5" customHeight="1" x14ac:dyDescent="0.2">
      <c r="A44" s="236"/>
      <c r="B44" s="217">
        <v>15</v>
      </c>
      <c r="C44" s="215">
        <v>273254</v>
      </c>
      <c r="D44" s="221">
        <v>41883</v>
      </c>
      <c r="E44" s="215" t="s">
        <v>377</v>
      </c>
      <c r="F44" s="200" t="s">
        <v>95</v>
      </c>
      <c r="G44" s="118">
        <v>3915397.53</v>
      </c>
      <c r="H44" s="190" t="s">
        <v>378</v>
      </c>
      <c r="I44" s="115" t="s">
        <v>379</v>
      </c>
      <c r="J44" s="200" t="s">
        <v>336</v>
      </c>
      <c r="K44" s="200"/>
      <c r="L44" s="200" t="s">
        <v>380</v>
      </c>
      <c r="M44" s="200">
        <v>240</v>
      </c>
      <c r="N44" s="200"/>
      <c r="O44" s="200"/>
      <c r="P44" s="200"/>
      <c r="Q44" s="137"/>
      <c r="R44" s="136"/>
    </row>
    <row r="45" spans="1:18" ht="104.25" customHeight="1" thickBot="1" x14ac:dyDescent="0.25">
      <c r="A45" s="236"/>
      <c r="B45" s="218"/>
      <c r="C45" s="216"/>
      <c r="D45" s="223"/>
      <c r="E45" s="216"/>
      <c r="F45" s="201" t="s">
        <v>370</v>
      </c>
      <c r="G45" s="119">
        <v>783079.5</v>
      </c>
      <c r="H45" s="187" t="s">
        <v>381</v>
      </c>
      <c r="I45" s="201"/>
      <c r="J45" s="201"/>
      <c r="K45" s="201" t="s">
        <v>382</v>
      </c>
      <c r="L45" s="191" t="s">
        <v>383</v>
      </c>
      <c r="M45" s="201">
        <v>270</v>
      </c>
      <c r="N45" s="203"/>
      <c r="O45" s="201"/>
      <c r="P45" s="201"/>
      <c r="Q45" s="139"/>
      <c r="R45" s="136"/>
    </row>
    <row r="46" spans="1:18" ht="172.5" customHeight="1" x14ac:dyDescent="0.2">
      <c r="A46" s="236"/>
      <c r="B46" s="217">
        <v>16</v>
      </c>
      <c r="C46" s="215">
        <v>273254</v>
      </c>
      <c r="D46" s="221">
        <v>41883</v>
      </c>
      <c r="E46" s="215" t="s">
        <v>384</v>
      </c>
      <c r="F46" s="200" t="s">
        <v>95</v>
      </c>
      <c r="G46" s="118">
        <v>3561600</v>
      </c>
      <c r="H46" s="124" t="s">
        <v>496</v>
      </c>
      <c r="I46" s="200" t="s">
        <v>385</v>
      </c>
      <c r="J46" s="200" t="s">
        <v>468</v>
      </c>
      <c r="K46" s="200"/>
      <c r="L46" s="185" t="s">
        <v>467</v>
      </c>
      <c r="M46" s="200"/>
      <c r="N46" s="200"/>
      <c r="O46" s="200"/>
      <c r="P46" s="200"/>
      <c r="Q46" s="137"/>
      <c r="R46" s="136"/>
    </row>
    <row r="47" spans="1:18" ht="45.75" customHeight="1" thickBot="1" x14ac:dyDescent="0.25">
      <c r="A47" s="236"/>
      <c r="B47" s="218"/>
      <c r="C47" s="216"/>
      <c r="D47" s="223"/>
      <c r="E47" s="216"/>
      <c r="F47" s="201" t="s">
        <v>370</v>
      </c>
      <c r="G47" s="119">
        <v>508800</v>
      </c>
      <c r="H47" s="187" t="s">
        <v>505</v>
      </c>
      <c r="I47" s="201"/>
      <c r="J47" s="201"/>
      <c r="K47" s="201" t="s">
        <v>462</v>
      </c>
      <c r="L47" s="191"/>
      <c r="M47" s="201"/>
      <c r="N47" s="203"/>
      <c r="O47" s="201"/>
      <c r="P47" s="201"/>
      <c r="Q47" s="139"/>
      <c r="R47" s="136"/>
    </row>
    <row r="48" spans="1:18" ht="138.75" customHeight="1" x14ac:dyDescent="0.2">
      <c r="A48" s="236"/>
      <c r="B48" s="217">
        <v>17</v>
      </c>
      <c r="C48" s="215">
        <v>303267</v>
      </c>
      <c r="D48" s="221">
        <v>43145</v>
      </c>
      <c r="E48" s="215" t="s">
        <v>386</v>
      </c>
      <c r="F48" s="200" t="s">
        <v>95</v>
      </c>
      <c r="G48" s="118">
        <v>3316933</v>
      </c>
      <c r="H48" s="124" t="s">
        <v>387</v>
      </c>
      <c r="I48" s="200" t="s">
        <v>463</v>
      </c>
      <c r="J48" s="200" t="s">
        <v>388</v>
      </c>
      <c r="K48" s="200"/>
      <c r="L48" s="118">
        <v>4512691.7</v>
      </c>
      <c r="M48" s="200"/>
      <c r="N48" s="200"/>
      <c r="O48" s="200"/>
      <c r="P48" s="200"/>
      <c r="Q48" s="137"/>
      <c r="R48" s="136"/>
    </row>
    <row r="49" spans="1:18" ht="53.25" customHeight="1" thickBot="1" x14ac:dyDescent="0.25">
      <c r="A49" s="236"/>
      <c r="B49" s="218"/>
      <c r="C49" s="216"/>
      <c r="D49" s="223"/>
      <c r="E49" s="216"/>
      <c r="F49" s="201" t="s">
        <v>370</v>
      </c>
      <c r="G49" s="119">
        <v>746129</v>
      </c>
      <c r="H49" s="187" t="s">
        <v>505</v>
      </c>
      <c r="I49" s="201" t="s">
        <v>463</v>
      </c>
      <c r="J49" s="201"/>
      <c r="K49" s="201" t="s">
        <v>462</v>
      </c>
      <c r="L49" s="201" t="s">
        <v>463</v>
      </c>
      <c r="M49" s="201"/>
      <c r="N49" s="201"/>
      <c r="O49" s="201"/>
      <c r="P49" s="201"/>
      <c r="Q49" s="139"/>
      <c r="R49" s="136"/>
    </row>
    <row r="50" spans="1:18" ht="81" customHeight="1" x14ac:dyDescent="0.2">
      <c r="A50" s="236"/>
      <c r="B50" s="217">
        <v>18</v>
      </c>
      <c r="C50" s="215">
        <v>220883</v>
      </c>
      <c r="D50" s="221">
        <v>43140</v>
      </c>
      <c r="E50" s="215" t="s">
        <v>390</v>
      </c>
      <c r="F50" s="200" t="s">
        <v>95</v>
      </c>
      <c r="G50" s="118">
        <v>3915397.53</v>
      </c>
      <c r="H50" s="124" t="s">
        <v>391</v>
      </c>
      <c r="I50" s="200" t="s">
        <v>463</v>
      </c>
      <c r="J50" s="200"/>
      <c r="K50" s="200"/>
      <c r="L50" s="200"/>
      <c r="M50" s="200"/>
      <c r="N50" s="200"/>
      <c r="O50" s="200"/>
      <c r="P50" s="200"/>
      <c r="Q50" s="137"/>
      <c r="R50" s="136"/>
    </row>
    <row r="51" spans="1:18" ht="60" customHeight="1" thickBot="1" x14ac:dyDescent="0.25">
      <c r="A51" s="236"/>
      <c r="B51" s="218"/>
      <c r="C51" s="216"/>
      <c r="D51" s="223"/>
      <c r="E51" s="216"/>
      <c r="F51" s="201" t="s">
        <v>370</v>
      </c>
      <c r="G51" s="119">
        <v>773079.5</v>
      </c>
      <c r="H51" s="192" t="s">
        <v>392</v>
      </c>
      <c r="I51" s="201" t="s">
        <v>463</v>
      </c>
      <c r="J51" s="201"/>
      <c r="K51" s="201"/>
      <c r="L51" s="201"/>
      <c r="M51" s="201"/>
      <c r="N51" s="201"/>
      <c r="O51" s="201"/>
      <c r="P51" s="201"/>
      <c r="Q51" s="139"/>
      <c r="R51" s="136"/>
    </row>
    <row r="52" spans="1:18" ht="141" customHeight="1" x14ac:dyDescent="0.2">
      <c r="A52" s="146"/>
      <c r="B52" s="217">
        <v>19</v>
      </c>
      <c r="C52" s="215">
        <v>305648</v>
      </c>
      <c r="D52" s="221">
        <v>43145</v>
      </c>
      <c r="E52" s="221" t="s">
        <v>393</v>
      </c>
      <c r="F52" s="200" t="s">
        <v>95</v>
      </c>
      <c r="G52" s="118">
        <v>4266660</v>
      </c>
      <c r="H52" s="124" t="s">
        <v>394</v>
      </c>
      <c r="I52" s="200" t="s">
        <v>463</v>
      </c>
      <c r="J52" s="200" t="s">
        <v>336</v>
      </c>
      <c r="K52" s="200"/>
      <c r="L52" s="118">
        <v>2858650.3</v>
      </c>
      <c r="M52" s="200"/>
      <c r="N52" s="200"/>
      <c r="O52" s="200"/>
      <c r="P52" s="200"/>
      <c r="Q52" s="137"/>
    </row>
    <row r="53" spans="1:18" ht="45.75" customHeight="1" thickBot="1" x14ac:dyDescent="0.25">
      <c r="A53" s="146"/>
      <c r="B53" s="218"/>
      <c r="C53" s="216"/>
      <c r="D53" s="223"/>
      <c r="E53" s="216"/>
      <c r="F53" s="201" t="s">
        <v>370</v>
      </c>
      <c r="G53" s="119">
        <v>1422222</v>
      </c>
      <c r="H53" s="192" t="s">
        <v>505</v>
      </c>
      <c r="I53" s="201" t="s">
        <v>463</v>
      </c>
      <c r="J53" s="201"/>
      <c r="K53" s="201" t="s">
        <v>462</v>
      </c>
      <c r="L53" s="201"/>
      <c r="M53" s="201"/>
      <c r="N53" s="201"/>
      <c r="O53" s="201"/>
      <c r="P53" s="201"/>
      <c r="Q53" s="139"/>
    </row>
    <row r="54" spans="1:18" ht="136.5" customHeight="1" x14ac:dyDescent="0.25">
      <c r="A54" s="147"/>
      <c r="B54" s="217">
        <v>20</v>
      </c>
      <c r="C54" s="215">
        <v>305648</v>
      </c>
      <c r="D54" s="221">
        <v>43145</v>
      </c>
      <c r="E54" s="221" t="s">
        <v>395</v>
      </c>
      <c r="F54" s="200" t="s">
        <v>95</v>
      </c>
      <c r="G54" s="158">
        <v>424766.4</v>
      </c>
      <c r="H54" s="291" t="s">
        <v>396</v>
      </c>
      <c r="I54" s="215" t="s">
        <v>397</v>
      </c>
      <c r="J54" s="200" t="s">
        <v>398</v>
      </c>
      <c r="K54" s="200"/>
      <c r="L54" s="118">
        <v>566933.57999999996</v>
      </c>
      <c r="M54" s="200"/>
      <c r="N54" s="200"/>
      <c r="O54" s="200"/>
      <c r="P54" s="200"/>
      <c r="Q54" s="137"/>
    </row>
    <row r="55" spans="1:18" ht="100.5" customHeight="1" thickBot="1" x14ac:dyDescent="0.25">
      <c r="A55" s="148"/>
      <c r="B55" s="218"/>
      <c r="C55" s="216"/>
      <c r="D55" s="223"/>
      <c r="E55" s="216"/>
      <c r="F55" s="201" t="s">
        <v>370</v>
      </c>
      <c r="G55" s="193">
        <v>84953.600000000006</v>
      </c>
      <c r="H55" s="194" t="s">
        <v>497</v>
      </c>
      <c r="I55" s="216"/>
      <c r="J55" s="201"/>
      <c r="K55" s="201" t="s">
        <v>399</v>
      </c>
      <c r="L55" s="119">
        <v>199435.11</v>
      </c>
      <c r="M55" s="201"/>
      <c r="N55" s="201"/>
      <c r="O55" s="201"/>
      <c r="P55" s="201"/>
      <c r="Q55" s="139"/>
    </row>
    <row r="56" spans="1:18" ht="141" customHeight="1" x14ac:dyDescent="0.2">
      <c r="B56" s="217">
        <v>21</v>
      </c>
      <c r="C56" s="215">
        <v>305648</v>
      </c>
      <c r="D56" s="221">
        <v>43145</v>
      </c>
      <c r="E56" s="221" t="s">
        <v>400</v>
      </c>
      <c r="F56" s="200" t="s">
        <v>95</v>
      </c>
      <c r="G56" s="158">
        <v>677874.53</v>
      </c>
      <c r="H56" s="291" t="s">
        <v>401</v>
      </c>
      <c r="I56" s="200" t="s">
        <v>463</v>
      </c>
      <c r="J56" s="200" t="s">
        <v>402</v>
      </c>
      <c r="K56" s="200"/>
      <c r="L56" s="118">
        <v>745047.62</v>
      </c>
      <c r="M56" s="200"/>
      <c r="N56" s="200"/>
      <c r="O56" s="200"/>
      <c r="P56" s="200"/>
      <c r="Q56" s="137"/>
    </row>
    <row r="57" spans="1:18" ht="93.75" customHeight="1" thickBot="1" x14ac:dyDescent="0.25">
      <c r="B57" s="218"/>
      <c r="C57" s="216"/>
      <c r="D57" s="223"/>
      <c r="E57" s="216"/>
      <c r="F57" s="201" t="s">
        <v>370</v>
      </c>
      <c r="G57" s="193">
        <v>135574.91</v>
      </c>
      <c r="H57" s="194" t="s">
        <v>403</v>
      </c>
      <c r="I57" s="201" t="s">
        <v>463</v>
      </c>
      <c r="J57" s="201"/>
      <c r="K57" s="201" t="s">
        <v>404</v>
      </c>
      <c r="L57" s="119">
        <v>241908.26</v>
      </c>
      <c r="M57" s="201"/>
      <c r="N57" s="201"/>
      <c r="O57" s="201"/>
      <c r="P57" s="201"/>
      <c r="Q57" s="139"/>
    </row>
    <row r="58" spans="1:18" ht="118.5" customHeight="1" x14ac:dyDescent="0.2">
      <c r="B58" s="217">
        <v>22</v>
      </c>
      <c r="C58" s="215">
        <v>305648</v>
      </c>
      <c r="D58" s="221">
        <v>43145</v>
      </c>
      <c r="E58" s="221" t="s">
        <v>405</v>
      </c>
      <c r="F58" s="200" t="s">
        <v>95</v>
      </c>
      <c r="G58" s="118">
        <v>0</v>
      </c>
      <c r="H58" s="291" t="s">
        <v>406</v>
      </c>
      <c r="I58" s="200" t="s">
        <v>463</v>
      </c>
      <c r="J58" s="200" t="s">
        <v>407</v>
      </c>
      <c r="K58" s="200"/>
      <c r="L58" s="118">
        <v>1520529.12</v>
      </c>
      <c r="M58" s="200"/>
      <c r="N58" s="200"/>
      <c r="O58" s="200"/>
      <c r="P58" s="200"/>
      <c r="Q58" s="137"/>
    </row>
    <row r="59" spans="1:18" ht="59.25" customHeight="1" thickBot="1" x14ac:dyDescent="0.25">
      <c r="B59" s="218"/>
      <c r="C59" s="216"/>
      <c r="D59" s="223"/>
      <c r="E59" s="216"/>
      <c r="F59" s="201" t="s">
        <v>370</v>
      </c>
      <c r="G59" s="119">
        <v>0</v>
      </c>
      <c r="H59" s="194" t="s">
        <v>408</v>
      </c>
      <c r="I59" s="201" t="s">
        <v>463</v>
      </c>
      <c r="J59" s="201"/>
      <c r="K59" s="201" t="s">
        <v>409</v>
      </c>
      <c r="L59" s="119">
        <v>351351.13</v>
      </c>
      <c r="M59" s="201"/>
      <c r="N59" s="201"/>
      <c r="O59" s="201"/>
      <c r="P59" s="201"/>
      <c r="Q59" s="139"/>
    </row>
    <row r="60" spans="1:18" ht="99" customHeight="1" x14ac:dyDescent="0.2">
      <c r="B60" s="217">
        <v>23</v>
      </c>
      <c r="C60" s="215">
        <v>305648</v>
      </c>
      <c r="D60" s="221">
        <v>43145</v>
      </c>
      <c r="E60" s="221" t="s">
        <v>410</v>
      </c>
      <c r="F60" s="200" t="s">
        <v>95</v>
      </c>
      <c r="G60" s="118">
        <v>0</v>
      </c>
      <c r="H60" s="124" t="s">
        <v>498</v>
      </c>
      <c r="I60" s="200" t="s">
        <v>463</v>
      </c>
      <c r="J60" s="200" t="s">
        <v>416</v>
      </c>
      <c r="K60" s="200"/>
      <c r="L60" s="118">
        <v>4041175.5</v>
      </c>
      <c r="M60" s="200"/>
      <c r="N60" s="200"/>
      <c r="O60" s="200"/>
      <c r="P60" s="200"/>
      <c r="Q60" s="137"/>
    </row>
    <row r="61" spans="1:18" ht="101.25" customHeight="1" thickBot="1" x14ac:dyDescent="0.25">
      <c r="B61" s="218"/>
      <c r="C61" s="216"/>
      <c r="D61" s="223"/>
      <c r="E61" s="216"/>
      <c r="F61" s="201" t="s">
        <v>370</v>
      </c>
      <c r="G61" s="119">
        <v>0</v>
      </c>
      <c r="H61" s="192" t="s">
        <v>499</v>
      </c>
      <c r="I61" s="201" t="s">
        <v>463</v>
      </c>
      <c r="J61" s="201"/>
      <c r="K61" s="201" t="s">
        <v>411</v>
      </c>
      <c r="L61" s="119">
        <v>535724.84</v>
      </c>
      <c r="M61" s="201"/>
      <c r="N61" s="201"/>
      <c r="O61" s="201"/>
      <c r="P61" s="201"/>
      <c r="Q61" s="139"/>
    </row>
    <row r="62" spans="1:18" ht="105.75" customHeight="1" thickBot="1" x14ac:dyDescent="0.25">
      <c r="B62" s="167">
        <v>24</v>
      </c>
      <c r="C62" s="159">
        <v>180636</v>
      </c>
      <c r="D62" s="195">
        <v>40967</v>
      </c>
      <c r="E62" s="159" t="s">
        <v>413</v>
      </c>
      <c r="F62" s="159" t="s">
        <v>95</v>
      </c>
      <c r="G62" s="161">
        <v>32000</v>
      </c>
      <c r="H62" s="196" t="s">
        <v>469</v>
      </c>
      <c r="I62" s="159" t="s">
        <v>470</v>
      </c>
      <c r="J62" s="159"/>
      <c r="K62" s="159"/>
      <c r="L62" s="159"/>
      <c r="M62" s="159"/>
      <c r="N62" s="159"/>
      <c r="O62" s="159"/>
      <c r="P62" s="159"/>
      <c r="Q62" s="160"/>
    </row>
    <row r="63" spans="1:18" ht="119.25" customHeight="1" x14ac:dyDescent="0.2">
      <c r="B63" s="217">
        <v>25</v>
      </c>
      <c r="C63" s="215">
        <v>226585</v>
      </c>
      <c r="D63" s="221">
        <v>41372</v>
      </c>
      <c r="E63" s="215" t="s">
        <v>17</v>
      </c>
      <c r="F63" s="200" t="s">
        <v>95</v>
      </c>
      <c r="G63" s="118">
        <v>0</v>
      </c>
      <c r="H63" s="115" t="s">
        <v>500</v>
      </c>
      <c r="I63" s="200" t="s">
        <v>414</v>
      </c>
      <c r="J63" s="200" t="s">
        <v>462</v>
      </c>
      <c r="K63" s="200"/>
      <c r="L63" s="200"/>
      <c r="M63" s="200"/>
      <c r="N63" s="200"/>
      <c r="O63" s="200"/>
      <c r="P63" s="200"/>
      <c r="Q63" s="137"/>
    </row>
    <row r="64" spans="1:18" ht="45.75" customHeight="1" thickBot="1" x14ac:dyDescent="0.25">
      <c r="B64" s="218"/>
      <c r="C64" s="216"/>
      <c r="D64" s="223"/>
      <c r="E64" s="216"/>
      <c r="F64" s="201" t="s">
        <v>370</v>
      </c>
      <c r="G64" s="119">
        <v>0</v>
      </c>
      <c r="H64" s="123" t="s">
        <v>374</v>
      </c>
      <c r="I64" s="201"/>
      <c r="J64" s="201"/>
      <c r="K64" s="201" t="s">
        <v>462</v>
      </c>
      <c r="L64" s="201"/>
      <c r="M64" s="201"/>
      <c r="N64" s="201"/>
      <c r="O64" s="201"/>
      <c r="P64" s="201"/>
      <c r="Q64" s="139"/>
    </row>
    <row r="65" spans="2:17" ht="111" customHeight="1" x14ac:dyDescent="0.2">
      <c r="B65" s="217">
        <v>26</v>
      </c>
      <c r="C65" s="128"/>
      <c r="D65" s="140"/>
      <c r="E65" s="215" t="s">
        <v>415</v>
      </c>
      <c r="F65" s="200" t="s">
        <v>376</v>
      </c>
      <c r="G65" s="118">
        <v>0</v>
      </c>
      <c r="H65" s="115" t="s">
        <v>501</v>
      </c>
      <c r="I65" s="197" t="s">
        <v>471</v>
      </c>
      <c r="J65" s="200" t="s">
        <v>462</v>
      </c>
      <c r="K65" s="200" t="s">
        <v>462</v>
      </c>
      <c r="L65" s="185"/>
      <c r="M65" s="200"/>
      <c r="N65" s="200"/>
      <c r="O65" s="200"/>
      <c r="P65" s="200"/>
      <c r="Q65" s="137"/>
    </row>
    <row r="66" spans="2:17" ht="56.25" customHeight="1" x14ac:dyDescent="0.2">
      <c r="B66" s="219"/>
      <c r="C66" s="166"/>
      <c r="D66" s="141"/>
      <c r="E66" s="220"/>
      <c r="F66" s="204" t="s">
        <v>389</v>
      </c>
      <c r="G66" s="120">
        <v>110697</v>
      </c>
      <c r="H66" s="125" t="s">
        <v>374</v>
      </c>
      <c r="I66" s="165"/>
      <c r="J66" s="204"/>
      <c r="K66" s="204" t="s">
        <v>462</v>
      </c>
      <c r="L66" s="143"/>
      <c r="M66" s="204"/>
      <c r="N66" s="204"/>
      <c r="O66" s="204"/>
      <c r="P66" s="204"/>
      <c r="Q66" s="138"/>
    </row>
    <row r="67" spans="2:17" ht="75.75" customHeight="1" x14ac:dyDescent="0.2">
      <c r="B67" s="219"/>
      <c r="C67" s="166"/>
      <c r="D67" s="141"/>
      <c r="E67" s="220"/>
      <c r="F67" s="204" t="s">
        <v>72</v>
      </c>
      <c r="G67" s="120">
        <v>4427892.7</v>
      </c>
      <c r="H67" s="125" t="s">
        <v>482</v>
      </c>
      <c r="I67" s="165" t="s">
        <v>483</v>
      </c>
      <c r="J67" s="204" t="s">
        <v>484</v>
      </c>
      <c r="K67" s="204"/>
      <c r="L67" s="143" t="s">
        <v>491</v>
      </c>
      <c r="M67" s="204"/>
      <c r="N67" s="204"/>
      <c r="O67" s="204"/>
      <c r="P67" s="204"/>
      <c r="Q67" s="138"/>
    </row>
    <row r="68" spans="2:17" ht="53.25" customHeight="1" x14ac:dyDescent="0.2">
      <c r="B68" s="219"/>
      <c r="C68" s="166"/>
      <c r="D68" s="141"/>
      <c r="E68" s="220"/>
      <c r="F68" s="204" t="s">
        <v>371</v>
      </c>
      <c r="G68" s="120">
        <v>316277.86</v>
      </c>
      <c r="H68" s="125" t="s">
        <v>485</v>
      </c>
      <c r="I68" s="165" t="s">
        <v>397</v>
      </c>
      <c r="J68" s="204"/>
      <c r="K68" s="204"/>
      <c r="L68" s="143"/>
      <c r="M68" s="204"/>
      <c r="N68" s="204"/>
      <c r="O68" s="204"/>
      <c r="P68" s="204"/>
      <c r="Q68" s="138"/>
    </row>
    <row r="69" spans="2:17" ht="47.25" customHeight="1" thickBot="1" x14ac:dyDescent="0.25">
      <c r="B69" s="218"/>
      <c r="C69" s="129"/>
      <c r="D69" s="142"/>
      <c r="E69" s="216"/>
      <c r="F69" s="201" t="s">
        <v>77</v>
      </c>
      <c r="G69" s="119">
        <v>0</v>
      </c>
      <c r="H69" s="123" t="s">
        <v>433</v>
      </c>
      <c r="I69" s="208" t="s">
        <v>429</v>
      </c>
      <c r="J69" s="201"/>
      <c r="K69" s="201"/>
      <c r="L69" s="191"/>
      <c r="M69" s="201"/>
      <c r="N69" s="201"/>
      <c r="O69" s="201"/>
      <c r="P69" s="201"/>
      <c r="Q69" s="139"/>
    </row>
    <row r="70" spans="2:17" ht="102.75" customHeight="1" thickBot="1" x14ac:dyDescent="0.25">
      <c r="B70" s="167">
        <v>27</v>
      </c>
      <c r="C70" s="159"/>
      <c r="D70" s="195"/>
      <c r="E70" s="159" t="s">
        <v>28</v>
      </c>
      <c r="F70" s="159" t="s">
        <v>77</v>
      </c>
      <c r="G70" s="161">
        <v>2731179.64</v>
      </c>
      <c r="H70" s="162" t="s">
        <v>506</v>
      </c>
      <c r="I70" s="159"/>
      <c r="J70" s="159" t="s">
        <v>61</v>
      </c>
      <c r="K70" s="159" t="s">
        <v>61</v>
      </c>
      <c r="L70" s="159" t="s">
        <v>61</v>
      </c>
      <c r="M70" s="159" t="s">
        <v>61</v>
      </c>
      <c r="N70" s="159" t="s">
        <v>61</v>
      </c>
      <c r="O70" s="159" t="s">
        <v>61</v>
      </c>
      <c r="P70" s="159" t="s">
        <v>61</v>
      </c>
      <c r="Q70" s="160" t="s">
        <v>61</v>
      </c>
    </row>
    <row r="71" spans="2:17" ht="100.5" customHeight="1" thickBot="1" x14ac:dyDescent="0.25">
      <c r="B71" s="167">
        <v>28</v>
      </c>
      <c r="C71" s="159"/>
      <c r="D71" s="195"/>
      <c r="E71" s="159" t="s">
        <v>29</v>
      </c>
      <c r="F71" s="159" t="s">
        <v>77</v>
      </c>
      <c r="G71" s="161">
        <v>320000</v>
      </c>
      <c r="H71" s="162" t="s">
        <v>507</v>
      </c>
      <c r="I71" s="122" t="s">
        <v>417</v>
      </c>
      <c r="J71" s="159" t="s">
        <v>61</v>
      </c>
      <c r="K71" s="159" t="s">
        <v>61</v>
      </c>
      <c r="L71" s="159" t="s">
        <v>61</v>
      </c>
      <c r="M71" s="159" t="s">
        <v>61</v>
      </c>
      <c r="N71" s="159" t="s">
        <v>61</v>
      </c>
      <c r="O71" s="159" t="s">
        <v>61</v>
      </c>
      <c r="P71" s="159" t="s">
        <v>61</v>
      </c>
      <c r="Q71" s="160" t="s">
        <v>61</v>
      </c>
    </row>
    <row r="72" spans="2:17" ht="123" customHeight="1" thickBot="1" x14ac:dyDescent="0.25">
      <c r="B72" s="167">
        <v>29</v>
      </c>
      <c r="C72" s="159"/>
      <c r="D72" s="195"/>
      <c r="E72" s="159" t="s">
        <v>4</v>
      </c>
      <c r="F72" s="159" t="s">
        <v>77</v>
      </c>
      <c r="G72" s="161">
        <v>115000</v>
      </c>
      <c r="H72" s="162" t="s">
        <v>508</v>
      </c>
      <c r="I72" s="122" t="s">
        <v>417</v>
      </c>
      <c r="J72" s="159" t="s">
        <v>61</v>
      </c>
      <c r="K72" s="159" t="s">
        <v>61</v>
      </c>
      <c r="L72" s="159" t="s">
        <v>61</v>
      </c>
      <c r="M72" s="159" t="s">
        <v>61</v>
      </c>
      <c r="N72" s="159" t="s">
        <v>61</v>
      </c>
      <c r="O72" s="159" t="s">
        <v>61</v>
      </c>
      <c r="P72" s="159" t="s">
        <v>61</v>
      </c>
      <c r="Q72" s="160" t="s">
        <v>61</v>
      </c>
    </row>
    <row r="73" spans="2:17" ht="131.25" customHeight="1" thickBot="1" x14ac:dyDescent="0.25">
      <c r="B73" s="167">
        <v>30</v>
      </c>
      <c r="C73" s="159"/>
      <c r="D73" s="195"/>
      <c r="E73" s="159" t="s">
        <v>65</v>
      </c>
      <c r="F73" s="159" t="s">
        <v>77</v>
      </c>
      <c r="G73" s="161">
        <v>554080.15</v>
      </c>
      <c r="H73" s="149" t="s">
        <v>419</v>
      </c>
      <c r="I73" s="122" t="s">
        <v>418</v>
      </c>
      <c r="J73" s="159" t="s">
        <v>61</v>
      </c>
      <c r="K73" s="159" t="s">
        <v>61</v>
      </c>
      <c r="L73" s="159" t="s">
        <v>61</v>
      </c>
      <c r="M73" s="159" t="s">
        <v>61</v>
      </c>
      <c r="N73" s="159" t="s">
        <v>61</v>
      </c>
      <c r="O73" s="159" t="s">
        <v>61</v>
      </c>
      <c r="P73" s="159" t="s">
        <v>61</v>
      </c>
      <c r="Q73" s="160" t="s">
        <v>61</v>
      </c>
    </row>
    <row r="74" spans="2:17" ht="114" customHeight="1" thickBot="1" x14ac:dyDescent="0.25">
      <c r="B74" s="167">
        <v>31</v>
      </c>
      <c r="C74" s="159"/>
      <c r="D74" s="195"/>
      <c r="E74" s="159" t="s">
        <v>420</v>
      </c>
      <c r="F74" s="159" t="s">
        <v>77</v>
      </c>
      <c r="G74" s="161">
        <v>221087.47</v>
      </c>
      <c r="H74" s="149" t="s">
        <v>421</v>
      </c>
      <c r="I74" s="198" t="s">
        <v>418</v>
      </c>
      <c r="J74" s="159" t="s">
        <v>61</v>
      </c>
      <c r="K74" s="159" t="s">
        <v>61</v>
      </c>
      <c r="L74" s="159" t="s">
        <v>61</v>
      </c>
      <c r="M74" s="159" t="s">
        <v>61</v>
      </c>
      <c r="N74" s="159" t="s">
        <v>61</v>
      </c>
      <c r="O74" s="159" t="s">
        <v>61</v>
      </c>
      <c r="P74" s="159" t="s">
        <v>61</v>
      </c>
      <c r="Q74" s="160" t="s">
        <v>61</v>
      </c>
    </row>
    <row r="75" spans="2:17" ht="101.25" customHeight="1" thickBot="1" x14ac:dyDescent="0.25">
      <c r="B75" s="167">
        <v>32</v>
      </c>
      <c r="C75" s="159"/>
      <c r="D75" s="195"/>
      <c r="E75" s="159" t="s">
        <v>422</v>
      </c>
      <c r="F75" s="159" t="s">
        <v>77</v>
      </c>
      <c r="G75" s="161">
        <v>45000</v>
      </c>
      <c r="H75" s="149" t="s">
        <v>424</v>
      </c>
      <c r="I75" s="163" t="s">
        <v>423</v>
      </c>
      <c r="J75" s="159" t="s">
        <v>61</v>
      </c>
      <c r="K75" s="159" t="s">
        <v>61</v>
      </c>
      <c r="L75" s="159" t="s">
        <v>61</v>
      </c>
      <c r="M75" s="159" t="s">
        <v>61</v>
      </c>
      <c r="N75" s="159" t="s">
        <v>61</v>
      </c>
      <c r="O75" s="159" t="s">
        <v>61</v>
      </c>
      <c r="P75" s="159" t="s">
        <v>61</v>
      </c>
      <c r="Q75" s="160" t="s">
        <v>61</v>
      </c>
    </row>
    <row r="76" spans="2:17" ht="71.25" customHeight="1" thickBot="1" x14ac:dyDescent="0.25">
      <c r="B76" s="167">
        <v>33</v>
      </c>
      <c r="C76" s="159"/>
      <c r="D76" s="195"/>
      <c r="E76" s="159" t="s">
        <v>422</v>
      </c>
      <c r="F76" s="159" t="s">
        <v>77</v>
      </c>
      <c r="G76" s="161"/>
      <c r="H76" s="196" t="s">
        <v>442</v>
      </c>
      <c r="I76" s="159"/>
      <c r="J76" s="159" t="s">
        <v>61</v>
      </c>
      <c r="K76" s="159" t="s">
        <v>61</v>
      </c>
      <c r="L76" s="159" t="s">
        <v>61</v>
      </c>
      <c r="M76" s="159" t="s">
        <v>61</v>
      </c>
      <c r="N76" s="159" t="s">
        <v>61</v>
      </c>
      <c r="O76" s="159" t="s">
        <v>61</v>
      </c>
      <c r="P76" s="159" t="s">
        <v>61</v>
      </c>
      <c r="Q76" s="160" t="s">
        <v>61</v>
      </c>
    </row>
    <row r="77" spans="2:17" ht="95.25" customHeight="1" thickBot="1" x14ac:dyDescent="0.25">
      <c r="B77" s="167">
        <v>34</v>
      </c>
      <c r="C77" s="159"/>
      <c r="D77" s="195"/>
      <c r="E77" s="159" t="s">
        <v>24</v>
      </c>
      <c r="F77" s="159" t="s">
        <v>77</v>
      </c>
      <c r="G77" s="161">
        <v>0</v>
      </c>
      <c r="H77" s="149" t="s">
        <v>443</v>
      </c>
      <c r="I77" s="159" t="s">
        <v>444</v>
      </c>
      <c r="J77" s="159" t="s">
        <v>61</v>
      </c>
      <c r="K77" s="159" t="s">
        <v>61</v>
      </c>
      <c r="L77" s="159" t="s">
        <v>61</v>
      </c>
      <c r="M77" s="159" t="s">
        <v>61</v>
      </c>
      <c r="N77" s="159" t="s">
        <v>61</v>
      </c>
      <c r="O77" s="159" t="s">
        <v>61</v>
      </c>
      <c r="P77" s="159" t="s">
        <v>61</v>
      </c>
      <c r="Q77" s="160" t="s">
        <v>61</v>
      </c>
    </row>
    <row r="78" spans="2:17" ht="108.75" customHeight="1" thickBot="1" x14ac:dyDescent="0.25">
      <c r="B78" s="167">
        <v>35</v>
      </c>
      <c r="C78" s="159"/>
      <c r="D78" s="195"/>
      <c r="E78" s="159" t="s">
        <v>441</v>
      </c>
      <c r="F78" s="159" t="s">
        <v>77</v>
      </c>
      <c r="G78" s="161"/>
      <c r="H78" s="196" t="s">
        <v>442</v>
      </c>
      <c r="I78" s="159"/>
      <c r="J78" s="159" t="s">
        <v>61</v>
      </c>
      <c r="K78" s="159" t="s">
        <v>61</v>
      </c>
      <c r="L78" s="159" t="s">
        <v>61</v>
      </c>
      <c r="M78" s="159" t="s">
        <v>61</v>
      </c>
      <c r="N78" s="159" t="s">
        <v>61</v>
      </c>
      <c r="O78" s="159" t="s">
        <v>61</v>
      </c>
      <c r="P78" s="159" t="s">
        <v>61</v>
      </c>
      <c r="Q78" s="160" t="s">
        <v>61</v>
      </c>
    </row>
    <row r="79" spans="2:17" ht="60" customHeight="1" x14ac:dyDescent="0.2">
      <c r="B79" s="217">
        <v>36</v>
      </c>
      <c r="C79" s="215"/>
      <c r="D79" s="221"/>
      <c r="E79" s="215" t="s">
        <v>445</v>
      </c>
      <c r="F79" s="200" t="s">
        <v>72</v>
      </c>
      <c r="G79" s="118">
        <v>0</v>
      </c>
      <c r="H79" s="115" t="s">
        <v>472</v>
      </c>
      <c r="I79" s="200" t="s">
        <v>473</v>
      </c>
      <c r="J79" s="200" t="s">
        <v>474</v>
      </c>
      <c r="K79" s="200" t="s">
        <v>475</v>
      </c>
      <c r="L79" s="200" t="s">
        <v>476</v>
      </c>
      <c r="M79" s="200" t="s">
        <v>477</v>
      </c>
      <c r="N79" s="200" t="s">
        <v>478</v>
      </c>
      <c r="O79" s="200" t="s">
        <v>61</v>
      </c>
      <c r="P79" s="200" t="s">
        <v>61</v>
      </c>
      <c r="Q79" s="137" t="s">
        <v>61</v>
      </c>
    </row>
    <row r="80" spans="2:17" ht="135.75" customHeight="1" thickBot="1" x14ac:dyDescent="0.25">
      <c r="B80" s="218"/>
      <c r="C80" s="216"/>
      <c r="D80" s="223"/>
      <c r="E80" s="216"/>
      <c r="F80" s="201" t="s">
        <v>77</v>
      </c>
      <c r="G80" s="178">
        <v>1504687.28</v>
      </c>
      <c r="H80" s="179" t="s">
        <v>446</v>
      </c>
      <c r="I80" s="199" t="s">
        <v>447</v>
      </c>
      <c r="J80" s="201" t="s">
        <v>61</v>
      </c>
      <c r="K80" s="201" t="s">
        <v>61</v>
      </c>
      <c r="L80" s="201" t="s">
        <v>61</v>
      </c>
      <c r="M80" s="201" t="s">
        <v>61</v>
      </c>
      <c r="N80" s="201" t="s">
        <v>61</v>
      </c>
      <c r="O80" s="201" t="s">
        <v>61</v>
      </c>
      <c r="P80" s="201" t="s">
        <v>61</v>
      </c>
      <c r="Q80" s="139" t="s">
        <v>61</v>
      </c>
    </row>
    <row r="82" spans="2:5" ht="25.5" customHeight="1" x14ac:dyDescent="0.2">
      <c r="B82" s="244" t="s">
        <v>490</v>
      </c>
      <c r="C82" s="244"/>
      <c r="D82" s="244"/>
      <c r="E82" s="244"/>
    </row>
  </sheetData>
  <autoFilter ref="A4:Q80">
    <filterColumn colId="9" showButton="0"/>
    <filterColumn colId="10" showButton="0"/>
    <filterColumn colId="11" showButton="0"/>
    <filterColumn colId="12" showButton="0"/>
  </autoFilter>
  <mergeCells count="109">
    <mergeCell ref="B82:E82"/>
    <mergeCell ref="B79:B80"/>
    <mergeCell ref="C79:C80"/>
    <mergeCell ref="D79:D80"/>
    <mergeCell ref="E79:E80"/>
    <mergeCell ref="B60:B61"/>
    <mergeCell ref="C60:C61"/>
    <mergeCell ref="D60:D61"/>
    <mergeCell ref="E60:E61"/>
    <mergeCell ref="B63:B64"/>
    <mergeCell ref="C63:C64"/>
    <mergeCell ref="D63:D64"/>
    <mergeCell ref="E63:E64"/>
    <mergeCell ref="E65:E69"/>
    <mergeCell ref="B65:B69"/>
    <mergeCell ref="B58:B59"/>
    <mergeCell ref="C58:C59"/>
    <mergeCell ref="D58:D59"/>
    <mergeCell ref="E58:E59"/>
    <mergeCell ref="I54:I55"/>
    <mergeCell ref="B56:B57"/>
    <mergeCell ref="C56:C57"/>
    <mergeCell ref="D56:D57"/>
    <mergeCell ref="E56:E57"/>
    <mergeCell ref="B52:B53"/>
    <mergeCell ref="C52:C53"/>
    <mergeCell ref="D52:D53"/>
    <mergeCell ref="E52:E53"/>
    <mergeCell ref="B54:B55"/>
    <mergeCell ref="C54:C55"/>
    <mergeCell ref="D54:D55"/>
    <mergeCell ref="E54:E55"/>
    <mergeCell ref="B48:B49"/>
    <mergeCell ref="C48:C49"/>
    <mergeCell ref="D48:D49"/>
    <mergeCell ref="E48:E49"/>
    <mergeCell ref="B50:B51"/>
    <mergeCell ref="C50:C51"/>
    <mergeCell ref="D50:D51"/>
    <mergeCell ref="E50:E51"/>
    <mergeCell ref="E44:E45"/>
    <mergeCell ref="B46:B47"/>
    <mergeCell ref="C46:C47"/>
    <mergeCell ref="D46:D47"/>
    <mergeCell ref="E46:E47"/>
    <mergeCell ref="D40:D41"/>
    <mergeCell ref="E40:E41"/>
    <mergeCell ref="B42:B43"/>
    <mergeCell ref="C42:C43"/>
    <mergeCell ref="D42:D43"/>
    <mergeCell ref="E42:E43"/>
    <mergeCell ref="J4:N4"/>
    <mergeCell ref="I4:I5"/>
    <mergeCell ref="G4:G5"/>
    <mergeCell ref="E4:E5"/>
    <mergeCell ref="H4:H5"/>
    <mergeCell ref="F4:F5"/>
    <mergeCell ref="B4:B5"/>
    <mergeCell ref="B9:B11"/>
    <mergeCell ref="B15:B17"/>
    <mergeCell ref="C15:C17"/>
    <mergeCell ref="D15:D17"/>
    <mergeCell ref="D4:D5"/>
    <mergeCell ref="C4:C5"/>
    <mergeCell ref="D9:D11"/>
    <mergeCell ref="B12:B14"/>
    <mergeCell ref="C12:C14"/>
    <mergeCell ref="E6:E8"/>
    <mergeCell ref="C9:C11"/>
    <mergeCell ref="E12:E14"/>
    <mergeCell ref="A30:A51"/>
    <mergeCell ref="B6:B8"/>
    <mergeCell ref="C6:C8"/>
    <mergeCell ref="D6:D8"/>
    <mergeCell ref="B18:B20"/>
    <mergeCell ref="C18:C20"/>
    <mergeCell ref="B38:B39"/>
    <mergeCell ref="C38:C39"/>
    <mergeCell ref="D38:D39"/>
    <mergeCell ref="B44:B45"/>
    <mergeCell ref="C44:C45"/>
    <mergeCell ref="D44:D45"/>
    <mergeCell ref="B3:G3"/>
    <mergeCell ref="B29:B31"/>
    <mergeCell ref="C29:C31"/>
    <mergeCell ref="D29:D31"/>
    <mergeCell ref="E29:E31"/>
    <mergeCell ref="B21:B23"/>
    <mergeCell ref="E21:E23"/>
    <mergeCell ref="E15:E17"/>
    <mergeCell ref="E18:E20"/>
    <mergeCell ref="E9:E11"/>
    <mergeCell ref="D12:D14"/>
    <mergeCell ref="D18:D20"/>
    <mergeCell ref="E24:E26"/>
    <mergeCell ref="B24:B26"/>
    <mergeCell ref="E27:E28"/>
    <mergeCell ref="B27:B28"/>
    <mergeCell ref="E38:E39"/>
    <mergeCell ref="B40:B41"/>
    <mergeCell ref="C40:C41"/>
    <mergeCell ref="B35:B37"/>
    <mergeCell ref="C35:C37"/>
    <mergeCell ref="D35:D37"/>
    <mergeCell ref="E35:E37"/>
    <mergeCell ref="B32:B34"/>
    <mergeCell ref="C32:C34"/>
    <mergeCell ref="D32:D34"/>
    <mergeCell ref="E32:E34"/>
  </mergeCells>
  <phoneticPr fontId="24" type="noConversion"/>
  <printOptions horizontalCentered="1"/>
  <pageMargins left="0.19685039370078741" right="0.19685039370078741" top="0.78740157480314965" bottom="0.39370078740157483" header="0.43307086614173229" footer="0"/>
  <pageSetup paperSize="9" scale="35" fitToHeight="4" orientation="landscape" horizontalDpi="4294967294" verticalDpi="4294967294" r:id="rId1"/>
  <headerFooter alignWithMargins="0"/>
  <rowBreaks count="2" manualBreakCount="2">
    <brk id="5" max="16" man="1"/>
    <brk id="17"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267"/>
      <c r="C2" s="267"/>
      <c r="D2" s="267"/>
      <c r="E2" s="267"/>
      <c r="F2" s="267"/>
      <c r="G2" s="267"/>
      <c r="H2" s="267"/>
      <c r="I2" s="267"/>
      <c r="J2" s="267"/>
      <c r="K2" s="267"/>
      <c r="L2" s="267"/>
    </row>
    <row r="3" spans="2:12" ht="21" customHeight="1" x14ac:dyDescent="0.2">
      <c r="B3" s="268" t="s">
        <v>282</v>
      </c>
      <c r="C3" s="268"/>
      <c r="D3" s="268"/>
      <c r="E3" s="268"/>
      <c r="F3" s="268"/>
      <c r="G3" s="268"/>
      <c r="H3" s="268"/>
      <c r="I3" s="268"/>
      <c r="J3" s="268"/>
      <c r="K3" s="268"/>
      <c r="L3" s="268"/>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269" t="s">
        <v>123</v>
      </c>
      <c r="C6" s="261">
        <v>1</v>
      </c>
      <c r="D6" s="264" t="s">
        <v>61</v>
      </c>
      <c r="E6" s="264" t="s">
        <v>61</v>
      </c>
      <c r="F6" s="253" t="s">
        <v>0</v>
      </c>
      <c r="G6" s="67" t="s">
        <v>72</v>
      </c>
      <c r="H6" s="68">
        <v>20062731.359999999</v>
      </c>
      <c r="I6" s="68">
        <v>20062731.359999999</v>
      </c>
      <c r="J6" s="69">
        <f>+H6-I6</f>
        <v>0</v>
      </c>
      <c r="K6" s="70" t="s">
        <v>52</v>
      </c>
      <c r="L6" s="71" t="s">
        <v>62</v>
      </c>
    </row>
    <row r="7" spans="2:12" ht="73.5" customHeight="1" thickBot="1" x14ac:dyDescent="0.25">
      <c r="B7" s="269"/>
      <c r="C7" s="263"/>
      <c r="D7" s="266"/>
      <c r="E7" s="266"/>
      <c r="F7" s="254"/>
      <c r="G7" s="73" t="s">
        <v>77</v>
      </c>
      <c r="H7" s="74">
        <v>37622611</v>
      </c>
      <c r="I7" s="74">
        <v>37622611</v>
      </c>
      <c r="J7" s="75">
        <f t="shared" ref="J7:J69" si="0">+H7-I7</f>
        <v>0</v>
      </c>
      <c r="K7" s="72" t="s">
        <v>96</v>
      </c>
      <c r="L7" s="76" t="s">
        <v>103</v>
      </c>
    </row>
    <row r="8" spans="2:12" ht="63" customHeight="1" thickBot="1" x14ac:dyDescent="0.25">
      <c r="B8" s="269"/>
      <c r="C8" s="77">
        <v>2</v>
      </c>
      <c r="D8" s="78" t="s">
        <v>61</v>
      </c>
      <c r="E8" s="78" t="s">
        <v>61</v>
      </c>
      <c r="F8" s="79" t="s">
        <v>1</v>
      </c>
      <c r="G8" s="79" t="s">
        <v>95</v>
      </c>
      <c r="H8" s="80">
        <v>986076</v>
      </c>
      <c r="I8" s="80">
        <v>500000</v>
      </c>
      <c r="J8" s="81">
        <f>+H8-I8</f>
        <v>486076</v>
      </c>
      <c r="K8" s="82" t="s">
        <v>97</v>
      </c>
      <c r="L8" s="83" t="s">
        <v>104</v>
      </c>
    </row>
    <row r="9" spans="2:12" ht="57.75" customHeight="1" x14ac:dyDescent="0.2">
      <c r="B9" s="269"/>
      <c r="C9" s="261">
        <v>3</v>
      </c>
      <c r="D9" s="264">
        <v>180989</v>
      </c>
      <c r="E9" s="264" t="s">
        <v>40</v>
      </c>
      <c r="F9" s="253" t="s">
        <v>7</v>
      </c>
      <c r="G9" s="67" t="s">
        <v>95</v>
      </c>
      <c r="H9" s="68">
        <v>55937.77</v>
      </c>
      <c r="I9" s="68">
        <v>55937.77</v>
      </c>
      <c r="J9" s="69">
        <f t="shared" si="0"/>
        <v>0</v>
      </c>
      <c r="K9" s="70" t="s">
        <v>97</v>
      </c>
      <c r="L9" s="71" t="s">
        <v>86</v>
      </c>
    </row>
    <row r="10" spans="2:12" ht="31.15" customHeight="1" x14ac:dyDescent="0.2">
      <c r="B10" s="269"/>
      <c r="C10" s="262"/>
      <c r="D10" s="265"/>
      <c r="E10" s="265"/>
      <c r="F10" s="248"/>
      <c r="G10" s="86" t="s">
        <v>72</v>
      </c>
      <c r="H10" s="87">
        <v>139983.38</v>
      </c>
      <c r="I10" s="87">
        <v>70834.960000000006</v>
      </c>
      <c r="J10" s="88">
        <f t="shared" si="0"/>
        <v>69148.42</v>
      </c>
      <c r="K10" s="89" t="s">
        <v>80</v>
      </c>
      <c r="L10" s="245" t="s">
        <v>105</v>
      </c>
    </row>
    <row r="11" spans="2:12" ht="31.9" customHeight="1" thickBot="1" x14ac:dyDescent="0.25">
      <c r="B11" s="269"/>
      <c r="C11" s="263"/>
      <c r="D11" s="266"/>
      <c r="E11" s="266"/>
      <c r="F11" s="254"/>
      <c r="G11" s="73" t="s">
        <v>77</v>
      </c>
      <c r="H11" s="74">
        <v>742641.03</v>
      </c>
      <c r="I11" s="74">
        <v>0</v>
      </c>
      <c r="J11" s="88">
        <f t="shared" si="0"/>
        <v>742641.03</v>
      </c>
      <c r="K11" s="72" t="s">
        <v>80</v>
      </c>
      <c r="L11" s="246"/>
    </row>
    <row r="12" spans="2:12" ht="37.9" customHeight="1" x14ac:dyDescent="0.2">
      <c r="B12" s="269"/>
      <c r="C12" s="261">
        <v>4</v>
      </c>
      <c r="D12" s="264">
        <v>181085</v>
      </c>
      <c r="E12" s="264" t="s">
        <v>40</v>
      </c>
      <c r="F12" s="253" t="s">
        <v>28</v>
      </c>
      <c r="G12" s="67" t="s">
        <v>95</v>
      </c>
      <c r="H12" s="68">
        <v>31400</v>
      </c>
      <c r="I12" s="68">
        <v>0</v>
      </c>
      <c r="J12" s="69">
        <f t="shared" si="0"/>
        <v>31400</v>
      </c>
      <c r="K12" s="70" t="s">
        <v>98</v>
      </c>
      <c r="L12" s="249" t="s">
        <v>106</v>
      </c>
    </row>
    <row r="13" spans="2:12" ht="62.25" customHeight="1" thickBot="1" x14ac:dyDescent="0.25">
      <c r="B13" s="269"/>
      <c r="C13" s="263">
        <v>3</v>
      </c>
      <c r="D13" s="266">
        <v>180989</v>
      </c>
      <c r="E13" s="266" t="s">
        <v>40</v>
      </c>
      <c r="F13" s="254"/>
      <c r="G13" s="73" t="s">
        <v>77</v>
      </c>
      <c r="H13" s="74">
        <v>5526271.46</v>
      </c>
      <c r="I13" s="74">
        <v>2210508.5840000003</v>
      </c>
      <c r="J13" s="75">
        <f t="shared" si="0"/>
        <v>3315762.8759999997</v>
      </c>
      <c r="K13" s="90" t="s">
        <v>97</v>
      </c>
      <c r="L13" s="246"/>
    </row>
    <row r="14" spans="2:12" ht="48" customHeight="1" x14ac:dyDescent="0.2">
      <c r="B14" s="269"/>
      <c r="C14" s="261">
        <v>5</v>
      </c>
      <c r="D14" s="264">
        <v>1809209</v>
      </c>
      <c r="E14" s="264" t="s">
        <v>40</v>
      </c>
      <c r="F14" s="253" t="s">
        <v>29</v>
      </c>
      <c r="G14" s="67" t="s">
        <v>95</v>
      </c>
      <c r="H14" s="68">
        <v>31400</v>
      </c>
      <c r="I14" s="68">
        <v>0</v>
      </c>
      <c r="J14" s="69">
        <f t="shared" si="0"/>
        <v>31400</v>
      </c>
      <c r="K14" s="70" t="s">
        <v>98</v>
      </c>
      <c r="L14" s="249" t="s">
        <v>106</v>
      </c>
    </row>
    <row r="15" spans="2:12" ht="63.75" customHeight="1" thickBot="1" x14ac:dyDescent="0.25">
      <c r="B15" s="269"/>
      <c r="C15" s="263">
        <v>4</v>
      </c>
      <c r="D15" s="266">
        <v>1809209</v>
      </c>
      <c r="E15" s="266" t="s">
        <v>40</v>
      </c>
      <c r="F15" s="254"/>
      <c r="G15" s="73" t="s">
        <v>77</v>
      </c>
      <c r="H15" s="74">
        <v>1204125.5</v>
      </c>
      <c r="I15" s="74">
        <v>481650.2</v>
      </c>
      <c r="J15" s="75">
        <f t="shared" si="0"/>
        <v>722475.3</v>
      </c>
      <c r="K15" s="90" t="s">
        <v>97</v>
      </c>
      <c r="L15" s="246"/>
    </row>
    <row r="16" spans="2:12" ht="41.25" customHeight="1" x14ac:dyDescent="0.2">
      <c r="B16" s="269"/>
      <c r="C16" s="261">
        <v>6</v>
      </c>
      <c r="D16" s="264">
        <v>181094</v>
      </c>
      <c r="E16" s="264" t="s">
        <v>40</v>
      </c>
      <c r="F16" s="253" t="s">
        <v>30</v>
      </c>
      <c r="G16" s="67" t="s">
        <v>95</v>
      </c>
      <c r="H16" s="68">
        <v>31700</v>
      </c>
      <c r="I16" s="68">
        <v>0</v>
      </c>
      <c r="J16" s="69">
        <f t="shared" si="0"/>
        <v>31700</v>
      </c>
      <c r="K16" s="70" t="s">
        <v>98</v>
      </c>
      <c r="L16" s="249" t="s">
        <v>106</v>
      </c>
    </row>
    <row r="17" spans="2:14" ht="60.75" customHeight="1" thickBot="1" x14ac:dyDescent="0.25">
      <c r="B17" s="269"/>
      <c r="C17" s="263">
        <v>5</v>
      </c>
      <c r="D17" s="266">
        <v>181094</v>
      </c>
      <c r="E17" s="266" t="s">
        <v>40</v>
      </c>
      <c r="F17" s="254" t="s">
        <v>4</v>
      </c>
      <c r="G17" s="73" t="s">
        <v>77</v>
      </c>
      <c r="H17" s="74">
        <v>1342750</v>
      </c>
      <c r="I17" s="74">
        <v>537100</v>
      </c>
      <c r="J17" s="75">
        <f t="shared" si="0"/>
        <v>805650</v>
      </c>
      <c r="K17" s="90" t="s">
        <v>97</v>
      </c>
      <c r="L17" s="246"/>
    </row>
    <row r="18" spans="2:14" ht="63.6" customHeight="1" thickBot="1" x14ac:dyDescent="0.25">
      <c r="B18" s="269"/>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269"/>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269"/>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269"/>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269"/>
      <c r="C22" s="261">
        <v>11</v>
      </c>
      <c r="D22" s="264">
        <v>269832</v>
      </c>
      <c r="E22" s="264" t="s">
        <v>49</v>
      </c>
      <c r="F22" s="253" t="s">
        <v>11</v>
      </c>
      <c r="G22" s="67" t="s">
        <v>72</v>
      </c>
      <c r="H22" s="68">
        <v>1330082.0900000001</v>
      </c>
      <c r="I22" s="270">
        <v>1510047.5</v>
      </c>
      <c r="J22" s="277">
        <f>+H22+H23-I22</f>
        <v>2161436.9400000004</v>
      </c>
      <c r="K22" s="275" t="s">
        <v>100</v>
      </c>
      <c r="L22" s="273" t="s">
        <v>278</v>
      </c>
      <c r="N22">
        <f>+H22*0.4</f>
        <v>532032.83600000001</v>
      </c>
    </row>
    <row r="23" spans="2:14" ht="45.6" customHeight="1" thickBot="1" x14ac:dyDescent="0.25">
      <c r="B23" s="269"/>
      <c r="C23" s="263"/>
      <c r="D23" s="266"/>
      <c r="E23" s="266"/>
      <c r="F23" s="254"/>
      <c r="G23" s="73" t="s">
        <v>77</v>
      </c>
      <c r="H23" s="74">
        <v>2341402.35</v>
      </c>
      <c r="I23" s="272"/>
      <c r="J23" s="278"/>
      <c r="K23" s="276"/>
      <c r="L23" s="274"/>
      <c r="N23" s="27">
        <f>+I22-N22</f>
        <v>978014.66399999999</v>
      </c>
    </row>
    <row r="24" spans="2:14" ht="30.6" customHeight="1" x14ac:dyDescent="0.2">
      <c r="B24" s="269"/>
      <c r="C24" s="261">
        <v>12</v>
      </c>
      <c r="D24" s="264">
        <v>274698</v>
      </c>
      <c r="E24" s="264" t="s">
        <v>83</v>
      </c>
      <c r="F24" s="253" t="s">
        <v>51</v>
      </c>
      <c r="G24" s="67" t="s">
        <v>95</v>
      </c>
      <c r="H24" s="68">
        <v>30962</v>
      </c>
      <c r="I24" s="68">
        <v>0</v>
      </c>
      <c r="J24" s="69">
        <f t="shared" si="0"/>
        <v>30962</v>
      </c>
      <c r="K24" s="70" t="s">
        <v>88</v>
      </c>
      <c r="L24" s="249" t="s">
        <v>275</v>
      </c>
    </row>
    <row r="25" spans="2:14" ht="42.6" customHeight="1" x14ac:dyDescent="0.2">
      <c r="B25" s="269"/>
      <c r="C25" s="262"/>
      <c r="D25" s="265"/>
      <c r="E25" s="265"/>
      <c r="F25" s="248"/>
      <c r="G25" s="86" t="s">
        <v>72</v>
      </c>
      <c r="H25" s="87">
        <v>911156.6</v>
      </c>
      <c r="I25" s="87">
        <v>1680000</v>
      </c>
      <c r="J25" s="91">
        <f t="shared" si="0"/>
        <v>-768843.4</v>
      </c>
      <c r="K25" s="89" t="s">
        <v>101</v>
      </c>
      <c r="L25" s="245"/>
    </row>
    <row r="26" spans="2:14" ht="36.6" customHeight="1" thickBot="1" x14ac:dyDescent="0.25">
      <c r="B26" s="269"/>
      <c r="C26" s="263"/>
      <c r="D26" s="266"/>
      <c r="E26" s="266"/>
      <c r="F26" s="254"/>
      <c r="G26" s="73" t="s">
        <v>77</v>
      </c>
      <c r="H26" s="74">
        <v>8375698</v>
      </c>
      <c r="I26" s="74">
        <v>5220000</v>
      </c>
      <c r="J26" s="75">
        <f t="shared" si="0"/>
        <v>3155698</v>
      </c>
      <c r="K26" s="72" t="s">
        <v>26</v>
      </c>
      <c r="L26" s="246"/>
    </row>
    <row r="27" spans="2:14" ht="71.25" customHeight="1" thickBot="1" x14ac:dyDescent="0.25">
      <c r="B27" s="269"/>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269"/>
      <c r="C28" s="261">
        <v>14</v>
      </c>
      <c r="D28" s="264">
        <v>273254</v>
      </c>
      <c r="E28" s="264" t="s">
        <v>82</v>
      </c>
      <c r="F28" s="253" t="s">
        <v>56</v>
      </c>
      <c r="G28" s="67" t="s">
        <v>95</v>
      </c>
      <c r="H28" s="68">
        <v>84530</v>
      </c>
      <c r="I28" s="68">
        <v>84530</v>
      </c>
      <c r="J28" s="69">
        <f t="shared" si="0"/>
        <v>0</v>
      </c>
      <c r="K28" s="70" t="s">
        <v>101</v>
      </c>
      <c r="L28" s="71" t="s">
        <v>91</v>
      </c>
    </row>
    <row r="29" spans="2:14" ht="30" customHeight="1" x14ac:dyDescent="0.2">
      <c r="B29" s="269"/>
      <c r="C29" s="262"/>
      <c r="D29" s="265"/>
      <c r="E29" s="265"/>
      <c r="F29" s="248"/>
      <c r="G29" s="86" t="s">
        <v>72</v>
      </c>
      <c r="H29" s="87">
        <v>138122</v>
      </c>
      <c r="I29" s="87">
        <v>0</v>
      </c>
      <c r="J29" s="88">
        <f t="shared" si="0"/>
        <v>138122</v>
      </c>
      <c r="K29" s="89" t="s">
        <v>80</v>
      </c>
      <c r="L29" s="245" t="s">
        <v>271</v>
      </c>
    </row>
    <row r="30" spans="2:14" ht="27" customHeight="1" thickBot="1" x14ac:dyDescent="0.25">
      <c r="B30" s="269"/>
      <c r="C30" s="263"/>
      <c r="D30" s="266"/>
      <c r="E30" s="266"/>
      <c r="F30" s="254"/>
      <c r="G30" s="73" t="s">
        <v>77</v>
      </c>
      <c r="H30" s="74">
        <v>887354</v>
      </c>
      <c r="I30" s="74">
        <v>0</v>
      </c>
      <c r="J30" s="75">
        <f t="shared" si="0"/>
        <v>887354</v>
      </c>
      <c r="K30" s="72" t="s">
        <v>80</v>
      </c>
      <c r="L30" s="246"/>
    </row>
    <row r="31" spans="2:14" ht="51" customHeight="1" thickBot="1" x14ac:dyDescent="0.25">
      <c r="B31" s="269"/>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269"/>
      <c r="C32" s="261">
        <v>16</v>
      </c>
      <c r="D32" s="264">
        <v>292317</v>
      </c>
      <c r="E32" s="264" t="s">
        <v>85</v>
      </c>
      <c r="F32" s="253" t="s">
        <v>60</v>
      </c>
      <c r="G32" s="67" t="s">
        <v>95</v>
      </c>
      <c r="H32" s="68">
        <v>229564</v>
      </c>
      <c r="I32" s="270">
        <v>22000000</v>
      </c>
      <c r="J32" s="258">
        <f>+H32+H33+H34-I32</f>
        <v>-4000000</v>
      </c>
      <c r="K32" s="250" t="s">
        <v>26</v>
      </c>
      <c r="L32" s="249" t="s">
        <v>276</v>
      </c>
    </row>
    <row r="33" spans="2:12" ht="30.6" customHeight="1" x14ac:dyDescent="0.2">
      <c r="B33" s="269"/>
      <c r="C33" s="262"/>
      <c r="D33" s="265"/>
      <c r="E33" s="265"/>
      <c r="F33" s="248"/>
      <c r="G33" s="86" t="s">
        <v>72</v>
      </c>
      <c r="H33" s="87">
        <v>7059782</v>
      </c>
      <c r="I33" s="271"/>
      <c r="J33" s="259"/>
      <c r="K33" s="251"/>
      <c r="L33" s="245"/>
    </row>
    <row r="34" spans="2:12" ht="25.15" customHeight="1" thickBot="1" x14ac:dyDescent="0.25">
      <c r="B34" s="269"/>
      <c r="C34" s="263"/>
      <c r="D34" s="266"/>
      <c r="E34" s="266"/>
      <c r="F34" s="254"/>
      <c r="G34" s="73" t="s">
        <v>77</v>
      </c>
      <c r="H34" s="74">
        <v>10710654</v>
      </c>
      <c r="I34" s="272"/>
      <c r="J34" s="260"/>
      <c r="K34" s="252"/>
      <c r="L34" s="246"/>
    </row>
    <row r="35" spans="2:12" ht="66" customHeight="1" thickBot="1" x14ac:dyDescent="0.25">
      <c r="B35" s="269"/>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269"/>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255" t="s">
        <v>124</v>
      </c>
      <c r="C37" s="261">
        <v>1</v>
      </c>
      <c r="D37" s="264"/>
      <c r="E37" s="264"/>
      <c r="F37" s="253" t="s">
        <v>3</v>
      </c>
      <c r="G37" s="67" t="s">
        <v>95</v>
      </c>
      <c r="H37" s="93">
        <v>16923.28</v>
      </c>
      <c r="I37" s="93">
        <v>0</v>
      </c>
      <c r="J37" s="69">
        <f t="shared" si="0"/>
        <v>16923.28</v>
      </c>
      <c r="K37" s="70" t="s">
        <v>79</v>
      </c>
      <c r="L37" s="249" t="s">
        <v>110</v>
      </c>
    </row>
    <row r="38" spans="2:12" ht="31.15" customHeight="1" thickBot="1" x14ac:dyDescent="0.25">
      <c r="B38" s="255"/>
      <c r="C38" s="263"/>
      <c r="D38" s="266"/>
      <c r="E38" s="266"/>
      <c r="F38" s="254"/>
      <c r="G38" s="73" t="s">
        <v>72</v>
      </c>
      <c r="H38" s="94">
        <v>293806.98</v>
      </c>
      <c r="I38" s="94">
        <v>493595.73</v>
      </c>
      <c r="J38" s="95">
        <f t="shared" si="0"/>
        <v>-199788.75</v>
      </c>
      <c r="K38" s="90" t="s">
        <v>52</v>
      </c>
      <c r="L38" s="246"/>
    </row>
    <row r="39" spans="2:12" ht="36.6" customHeight="1" x14ac:dyDescent="0.2">
      <c r="B39" s="255"/>
      <c r="C39" s="261">
        <v>2</v>
      </c>
      <c r="D39" s="264">
        <v>274896</v>
      </c>
      <c r="E39" s="264" t="s">
        <v>44</v>
      </c>
      <c r="F39" s="253" t="s">
        <v>13</v>
      </c>
      <c r="G39" s="67" t="s">
        <v>95</v>
      </c>
      <c r="H39" s="68">
        <v>33404.28</v>
      </c>
      <c r="I39" s="68">
        <v>60000</v>
      </c>
      <c r="J39" s="96">
        <f t="shared" si="0"/>
        <v>-26595.72</v>
      </c>
      <c r="K39" s="70" t="s">
        <v>52</v>
      </c>
      <c r="L39" s="71" t="s">
        <v>268</v>
      </c>
    </row>
    <row r="40" spans="2:12" ht="33" customHeight="1" x14ac:dyDescent="0.2">
      <c r="B40" s="255"/>
      <c r="C40" s="262"/>
      <c r="D40" s="265"/>
      <c r="E40" s="265"/>
      <c r="F40" s="248"/>
      <c r="G40" s="86" t="s">
        <v>72</v>
      </c>
      <c r="H40" s="87">
        <v>162899.29</v>
      </c>
      <c r="I40" s="87">
        <v>85735.06</v>
      </c>
      <c r="J40" s="88">
        <f t="shared" si="0"/>
        <v>77164.23000000001</v>
      </c>
      <c r="K40" s="89" t="s">
        <v>80</v>
      </c>
      <c r="L40" s="245" t="s">
        <v>105</v>
      </c>
    </row>
    <row r="41" spans="2:12" ht="30" customHeight="1" thickBot="1" x14ac:dyDescent="0.25">
      <c r="B41" s="255"/>
      <c r="C41" s="263"/>
      <c r="D41" s="266"/>
      <c r="E41" s="266"/>
      <c r="F41" s="254"/>
      <c r="G41" s="73" t="s">
        <v>77</v>
      </c>
      <c r="H41" s="74">
        <v>45122.55</v>
      </c>
      <c r="I41" s="74">
        <v>30081.7</v>
      </c>
      <c r="J41" s="75">
        <f t="shared" si="0"/>
        <v>15040.850000000002</v>
      </c>
      <c r="K41" s="72" t="s">
        <v>80</v>
      </c>
      <c r="L41" s="246"/>
    </row>
    <row r="42" spans="2:12" ht="46.15" customHeight="1" thickBot="1" x14ac:dyDescent="0.25">
      <c r="B42" s="255"/>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255"/>
      <c r="C43" s="261">
        <v>4</v>
      </c>
      <c r="D43" s="264">
        <v>180675</v>
      </c>
      <c r="E43" s="264" t="s">
        <v>35</v>
      </c>
      <c r="F43" s="253" t="s">
        <v>14</v>
      </c>
      <c r="G43" s="67" t="s">
        <v>95</v>
      </c>
      <c r="H43" s="68">
        <v>0</v>
      </c>
      <c r="I43" s="68">
        <v>80000</v>
      </c>
      <c r="J43" s="96">
        <f t="shared" si="0"/>
        <v>-80000</v>
      </c>
      <c r="K43" s="70" t="s">
        <v>101</v>
      </c>
      <c r="L43" s="71" t="s">
        <v>111</v>
      </c>
    </row>
    <row r="44" spans="2:12" ht="30.6" customHeight="1" x14ac:dyDescent="0.2">
      <c r="B44" s="255"/>
      <c r="C44" s="262"/>
      <c r="D44" s="265"/>
      <c r="E44" s="265"/>
      <c r="F44" s="248"/>
      <c r="G44" s="86" t="s">
        <v>72</v>
      </c>
      <c r="H44" s="87">
        <v>752839</v>
      </c>
      <c r="I44" s="87">
        <v>150567.79999999999</v>
      </c>
      <c r="J44" s="88">
        <f t="shared" si="0"/>
        <v>602271.19999999995</v>
      </c>
      <c r="K44" s="89" t="s">
        <v>80</v>
      </c>
      <c r="L44" s="245" t="s">
        <v>105</v>
      </c>
    </row>
    <row r="45" spans="2:12" ht="27" customHeight="1" thickBot="1" x14ac:dyDescent="0.25">
      <c r="B45" s="255"/>
      <c r="C45" s="263"/>
      <c r="D45" s="266"/>
      <c r="E45" s="266"/>
      <c r="F45" s="254"/>
      <c r="G45" s="73" t="s">
        <v>77</v>
      </c>
      <c r="H45" s="74">
        <v>259931</v>
      </c>
      <c r="I45" s="74">
        <v>51986.2</v>
      </c>
      <c r="J45" s="75">
        <f t="shared" si="0"/>
        <v>207944.8</v>
      </c>
      <c r="K45" s="72" t="s">
        <v>80</v>
      </c>
      <c r="L45" s="246"/>
    </row>
    <row r="46" spans="2:12" ht="40.5" customHeight="1" x14ac:dyDescent="0.2">
      <c r="B46" s="255"/>
      <c r="C46" s="261">
        <v>5</v>
      </c>
      <c r="D46" s="264">
        <v>180636</v>
      </c>
      <c r="E46" s="264" t="s">
        <v>68</v>
      </c>
      <c r="F46" s="253" t="s">
        <v>59</v>
      </c>
      <c r="G46" s="67" t="s">
        <v>95</v>
      </c>
      <c r="H46" s="68">
        <v>0</v>
      </c>
      <c r="I46" s="68">
        <v>20000</v>
      </c>
      <c r="J46" s="96">
        <f t="shared" si="0"/>
        <v>-20000</v>
      </c>
      <c r="K46" s="70" t="s">
        <v>26</v>
      </c>
      <c r="L46" s="71" t="s">
        <v>112</v>
      </c>
    </row>
    <row r="47" spans="2:12" ht="29.45" customHeight="1" x14ac:dyDescent="0.2">
      <c r="B47" s="255"/>
      <c r="C47" s="262"/>
      <c r="D47" s="265"/>
      <c r="E47" s="265"/>
      <c r="F47" s="248"/>
      <c r="G47" s="86" t="s">
        <v>72</v>
      </c>
      <c r="H47" s="87">
        <v>565261.09</v>
      </c>
      <c r="I47" s="87">
        <v>113052.21799999999</v>
      </c>
      <c r="J47" s="88">
        <f t="shared" si="0"/>
        <v>452208.87199999997</v>
      </c>
      <c r="K47" s="89" t="s">
        <v>80</v>
      </c>
      <c r="L47" s="245" t="s">
        <v>105</v>
      </c>
    </row>
    <row r="48" spans="2:12" ht="33" customHeight="1" thickBot="1" x14ac:dyDescent="0.25">
      <c r="B48" s="255"/>
      <c r="C48" s="263"/>
      <c r="D48" s="266"/>
      <c r="E48" s="266"/>
      <c r="F48" s="254"/>
      <c r="G48" s="73" t="s">
        <v>77</v>
      </c>
      <c r="H48" s="74">
        <v>408170</v>
      </c>
      <c r="I48" s="74">
        <v>81634</v>
      </c>
      <c r="J48" s="75">
        <f t="shared" si="0"/>
        <v>326536</v>
      </c>
      <c r="K48" s="72" t="s">
        <v>80</v>
      </c>
      <c r="L48" s="246"/>
    </row>
    <row r="49" spans="2:12" ht="25.9" customHeight="1" x14ac:dyDescent="0.2">
      <c r="B49" s="255"/>
      <c r="C49" s="261">
        <v>6</v>
      </c>
      <c r="D49" s="264">
        <v>182387</v>
      </c>
      <c r="E49" s="264" t="s">
        <v>34</v>
      </c>
      <c r="F49" s="253" t="s">
        <v>24</v>
      </c>
      <c r="G49" s="67" t="s">
        <v>72</v>
      </c>
      <c r="H49" s="93">
        <v>609383.4</v>
      </c>
      <c r="I49" s="93">
        <v>304691.7</v>
      </c>
      <c r="J49" s="69">
        <f t="shared" si="0"/>
        <v>304691.7</v>
      </c>
      <c r="K49" s="70" t="s">
        <v>26</v>
      </c>
      <c r="L49" s="249" t="s">
        <v>269</v>
      </c>
    </row>
    <row r="50" spans="2:12" ht="24.6" customHeight="1" thickBot="1" x14ac:dyDescent="0.25">
      <c r="B50" s="255"/>
      <c r="C50" s="263"/>
      <c r="D50" s="266"/>
      <c r="E50" s="266"/>
      <c r="F50" s="254"/>
      <c r="G50" s="73" t="s">
        <v>77</v>
      </c>
      <c r="H50" s="94">
        <v>355505</v>
      </c>
      <c r="I50" s="74">
        <v>177152.5</v>
      </c>
      <c r="J50" s="75">
        <f t="shared" si="0"/>
        <v>178352.5</v>
      </c>
      <c r="K50" s="90" t="s">
        <v>26</v>
      </c>
      <c r="L50" s="246"/>
    </row>
    <row r="51" spans="2:12" ht="58.9" customHeight="1" x14ac:dyDescent="0.2">
      <c r="B51" s="255"/>
      <c r="C51" s="261">
        <v>7</v>
      </c>
      <c r="D51" s="264">
        <v>206674</v>
      </c>
      <c r="E51" s="264" t="s">
        <v>36</v>
      </c>
      <c r="F51" s="253" t="s">
        <v>33</v>
      </c>
      <c r="G51" s="67" t="s">
        <v>95</v>
      </c>
      <c r="H51" s="68">
        <v>0</v>
      </c>
      <c r="I51" s="68">
        <v>0</v>
      </c>
      <c r="J51" s="69">
        <f t="shared" si="0"/>
        <v>0</v>
      </c>
      <c r="K51" s="70" t="s">
        <v>52</v>
      </c>
      <c r="L51" s="71" t="s">
        <v>270</v>
      </c>
    </row>
    <row r="52" spans="2:12" ht="26.45" customHeight="1" x14ac:dyDescent="0.2">
      <c r="B52" s="255"/>
      <c r="C52" s="262"/>
      <c r="D52" s="265"/>
      <c r="E52" s="265"/>
      <c r="F52" s="248"/>
      <c r="G52" s="86" t="s">
        <v>72</v>
      </c>
      <c r="H52" s="87">
        <v>871085.88</v>
      </c>
      <c r="I52" s="87">
        <v>0</v>
      </c>
      <c r="J52" s="88">
        <f t="shared" si="0"/>
        <v>871085.88</v>
      </c>
      <c r="K52" s="89" t="s">
        <v>80</v>
      </c>
      <c r="L52" s="245" t="s">
        <v>271</v>
      </c>
    </row>
    <row r="53" spans="2:12" ht="27" customHeight="1" thickBot="1" x14ac:dyDescent="0.25">
      <c r="B53" s="255"/>
      <c r="C53" s="263"/>
      <c r="D53" s="266"/>
      <c r="E53" s="266"/>
      <c r="F53" s="254"/>
      <c r="G53" s="73" t="s">
        <v>77</v>
      </c>
      <c r="H53" s="74">
        <v>233817.3</v>
      </c>
      <c r="I53" s="74">
        <v>0</v>
      </c>
      <c r="J53" s="75">
        <f t="shared" si="0"/>
        <v>233817.3</v>
      </c>
      <c r="K53" s="72" t="s">
        <v>80</v>
      </c>
      <c r="L53" s="246"/>
    </row>
    <row r="54" spans="2:12" ht="35.450000000000003" customHeight="1" x14ac:dyDescent="0.2">
      <c r="B54" s="255"/>
      <c r="C54" s="261">
        <v>8</v>
      </c>
      <c r="D54" s="264">
        <v>214353</v>
      </c>
      <c r="E54" s="264" t="s">
        <v>39</v>
      </c>
      <c r="F54" s="253" t="s">
        <v>16</v>
      </c>
      <c r="G54" s="67" t="s">
        <v>95</v>
      </c>
      <c r="H54" s="68">
        <v>14712.3</v>
      </c>
      <c r="I54" s="68">
        <v>70000</v>
      </c>
      <c r="J54" s="96">
        <f t="shared" si="0"/>
        <v>-55287.7</v>
      </c>
      <c r="K54" s="70" t="s">
        <v>52</v>
      </c>
      <c r="L54" s="71" t="s">
        <v>87</v>
      </c>
    </row>
    <row r="55" spans="2:12" ht="31.15" customHeight="1" x14ac:dyDescent="0.2">
      <c r="B55" s="255"/>
      <c r="C55" s="262"/>
      <c r="D55" s="265"/>
      <c r="E55" s="265"/>
      <c r="F55" s="248"/>
      <c r="G55" s="86" t="s">
        <v>72</v>
      </c>
      <c r="H55" s="87">
        <v>450124</v>
      </c>
      <c r="I55" s="87">
        <v>0</v>
      </c>
      <c r="J55" s="88">
        <f t="shared" si="0"/>
        <v>450124</v>
      </c>
      <c r="K55" s="89" t="s">
        <v>80</v>
      </c>
      <c r="L55" s="245" t="s">
        <v>271</v>
      </c>
    </row>
    <row r="56" spans="2:12" ht="33.6" customHeight="1" thickBot="1" x14ac:dyDescent="0.25">
      <c r="B56" s="255"/>
      <c r="C56" s="263"/>
      <c r="D56" s="266"/>
      <c r="E56" s="266"/>
      <c r="F56" s="254"/>
      <c r="G56" s="73" t="s">
        <v>77</v>
      </c>
      <c r="H56" s="74">
        <v>176863.5</v>
      </c>
      <c r="I56" s="74">
        <v>0</v>
      </c>
      <c r="J56" s="88">
        <f t="shared" si="0"/>
        <v>176863.5</v>
      </c>
      <c r="K56" s="72" t="s">
        <v>80</v>
      </c>
      <c r="L56" s="246"/>
    </row>
    <row r="57" spans="2:12" ht="53.25" customHeight="1" x14ac:dyDescent="0.2">
      <c r="B57" s="255"/>
      <c r="C57" s="261">
        <v>9</v>
      </c>
      <c r="D57" s="264">
        <v>214671</v>
      </c>
      <c r="E57" s="264" t="s">
        <v>38</v>
      </c>
      <c r="F57" s="253" t="s">
        <v>15</v>
      </c>
      <c r="G57" s="67" t="s">
        <v>95</v>
      </c>
      <c r="H57" s="68">
        <v>0</v>
      </c>
      <c r="I57" s="68">
        <v>0</v>
      </c>
      <c r="J57" s="69">
        <f t="shared" si="0"/>
        <v>0</v>
      </c>
      <c r="K57" s="70" t="s">
        <v>52</v>
      </c>
      <c r="L57" s="71" t="s">
        <v>272</v>
      </c>
    </row>
    <row r="58" spans="2:12" ht="30.6" customHeight="1" x14ac:dyDescent="0.2">
      <c r="B58" s="255"/>
      <c r="C58" s="262"/>
      <c r="D58" s="265"/>
      <c r="E58" s="265"/>
      <c r="F58" s="248"/>
      <c r="G58" s="86" t="s">
        <v>72</v>
      </c>
      <c r="H58" s="87">
        <v>981340.33</v>
      </c>
      <c r="I58" s="87">
        <v>196268.06599999999</v>
      </c>
      <c r="J58" s="88">
        <f t="shared" si="0"/>
        <v>785072.26399999997</v>
      </c>
      <c r="K58" s="89" t="s">
        <v>80</v>
      </c>
      <c r="L58" s="245" t="s">
        <v>105</v>
      </c>
    </row>
    <row r="59" spans="2:12" ht="31.9" customHeight="1" thickBot="1" x14ac:dyDescent="0.25">
      <c r="B59" s="255"/>
      <c r="C59" s="263"/>
      <c r="D59" s="266"/>
      <c r="E59" s="266"/>
      <c r="F59" s="254"/>
      <c r="G59" s="73" t="s">
        <v>77</v>
      </c>
      <c r="H59" s="74">
        <v>47901.16</v>
      </c>
      <c r="I59" s="74">
        <v>9580.2320000000018</v>
      </c>
      <c r="J59" s="75">
        <f t="shared" si="0"/>
        <v>38320.928</v>
      </c>
      <c r="K59" s="72" t="s">
        <v>80</v>
      </c>
      <c r="L59" s="246"/>
    </row>
    <row r="60" spans="2:12" ht="45.6" customHeight="1" x14ac:dyDescent="0.2">
      <c r="B60" s="255"/>
      <c r="C60" s="261">
        <v>10</v>
      </c>
      <c r="D60" s="264">
        <v>216096</v>
      </c>
      <c r="E60" s="264" t="s">
        <v>37</v>
      </c>
      <c r="F60" s="253" t="s">
        <v>27</v>
      </c>
      <c r="G60" s="67" t="s">
        <v>95</v>
      </c>
      <c r="H60" s="68">
        <v>0</v>
      </c>
      <c r="I60" s="68">
        <v>65213.88</v>
      </c>
      <c r="J60" s="96">
        <f t="shared" si="0"/>
        <v>-65213.88</v>
      </c>
      <c r="K60" s="70" t="s">
        <v>79</v>
      </c>
      <c r="L60" s="71" t="s">
        <v>89</v>
      </c>
    </row>
    <row r="61" spans="2:12" ht="30.6" customHeight="1" x14ac:dyDescent="0.2">
      <c r="B61" s="255"/>
      <c r="C61" s="262"/>
      <c r="D61" s="265"/>
      <c r="E61" s="265"/>
      <c r="F61" s="248"/>
      <c r="G61" s="86" t="s">
        <v>72</v>
      </c>
      <c r="H61" s="87">
        <v>692781.71</v>
      </c>
      <c r="I61" s="87">
        <v>138556.342</v>
      </c>
      <c r="J61" s="88">
        <f t="shared" si="0"/>
        <v>554225.36800000002</v>
      </c>
      <c r="K61" s="89" t="s">
        <v>80</v>
      </c>
      <c r="L61" s="245" t="s">
        <v>113</v>
      </c>
    </row>
    <row r="62" spans="2:12" ht="31.15" customHeight="1" thickBot="1" x14ac:dyDescent="0.25">
      <c r="B62" s="255"/>
      <c r="C62" s="263"/>
      <c r="D62" s="266"/>
      <c r="E62" s="266"/>
      <c r="F62" s="254"/>
      <c r="G62" s="73" t="s">
        <v>77</v>
      </c>
      <c r="H62" s="74">
        <v>243577.8</v>
      </c>
      <c r="I62" s="74">
        <v>48715.56</v>
      </c>
      <c r="J62" s="75">
        <f t="shared" si="0"/>
        <v>194862.24</v>
      </c>
      <c r="K62" s="72" t="s">
        <v>80</v>
      </c>
      <c r="L62" s="246"/>
    </row>
    <row r="63" spans="2:12" ht="41.45" customHeight="1" x14ac:dyDescent="0.2">
      <c r="B63" s="255"/>
      <c r="C63" s="261">
        <v>11</v>
      </c>
      <c r="D63" s="264">
        <v>226585</v>
      </c>
      <c r="E63" s="264" t="s">
        <v>43</v>
      </c>
      <c r="F63" s="253" t="s">
        <v>17</v>
      </c>
      <c r="G63" s="67" t="s">
        <v>95</v>
      </c>
      <c r="H63" s="68">
        <v>19541.52</v>
      </c>
      <c r="I63" s="68">
        <v>70000</v>
      </c>
      <c r="J63" s="96">
        <f t="shared" si="0"/>
        <v>-50458.479999999996</v>
      </c>
      <c r="K63" s="70" t="s">
        <v>101</v>
      </c>
      <c r="L63" s="71" t="s">
        <v>114</v>
      </c>
    </row>
    <row r="64" spans="2:12" ht="28.15" customHeight="1" x14ac:dyDescent="0.2">
      <c r="B64" s="255"/>
      <c r="C64" s="262"/>
      <c r="D64" s="265"/>
      <c r="E64" s="265"/>
      <c r="F64" s="248"/>
      <c r="G64" s="86" t="s">
        <v>72</v>
      </c>
      <c r="H64" s="87">
        <v>745563.05</v>
      </c>
      <c r="I64" s="87">
        <v>0</v>
      </c>
      <c r="J64" s="88">
        <f t="shared" si="0"/>
        <v>745563.05</v>
      </c>
      <c r="K64" s="89" t="s">
        <v>80</v>
      </c>
      <c r="L64" s="245" t="s">
        <v>271</v>
      </c>
    </row>
    <row r="65" spans="2:12" ht="33.6" customHeight="1" thickBot="1" x14ac:dyDescent="0.25">
      <c r="B65" s="255"/>
      <c r="C65" s="263"/>
      <c r="D65" s="266"/>
      <c r="E65" s="266"/>
      <c r="F65" s="254"/>
      <c r="G65" s="73" t="s">
        <v>77</v>
      </c>
      <c r="H65" s="74">
        <v>21992.36</v>
      </c>
      <c r="I65" s="74">
        <v>0</v>
      </c>
      <c r="J65" s="75">
        <f t="shared" si="0"/>
        <v>21992.36</v>
      </c>
      <c r="K65" s="72" t="s">
        <v>80</v>
      </c>
      <c r="L65" s="246"/>
    </row>
    <row r="66" spans="2:12" ht="67.5" customHeight="1" thickBot="1" x14ac:dyDescent="0.25">
      <c r="B66" s="255"/>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255"/>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255"/>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256"/>
      <c r="C69" s="257"/>
      <c r="D69" s="257"/>
      <c r="E69" s="257"/>
      <c r="F69" s="247" t="s">
        <v>21</v>
      </c>
      <c r="G69" s="99" t="s">
        <v>95</v>
      </c>
      <c r="H69" s="100">
        <v>90000</v>
      </c>
      <c r="I69" s="100">
        <v>90000</v>
      </c>
      <c r="J69" s="101">
        <f t="shared" si="0"/>
        <v>0</v>
      </c>
      <c r="K69" s="102" t="s">
        <v>61</v>
      </c>
      <c r="L69" s="103" t="s">
        <v>120</v>
      </c>
    </row>
    <row r="70" spans="2:12" s="16" customFormat="1" ht="35.450000000000003" customHeight="1" x14ac:dyDescent="0.2">
      <c r="B70" s="256"/>
      <c r="C70" s="256"/>
      <c r="D70" s="256"/>
      <c r="E70" s="256"/>
      <c r="F70" s="248"/>
      <c r="G70" s="86" t="s">
        <v>72</v>
      </c>
      <c r="H70" s="87">
        <v>3482871.99</v>
      </c>
      <c r="I70" s="87">
        <v>3482871.99</v>
      </c>
      <c r="J70" s="88">
        <f>+H70-I70</f>
        <v>0</v>
      </c>
      <c r="K70" s="89" t="s">
        <v>61</v>
      </c>
      <c r="L70" s="104" t="s">
        <v>118</v>
      </c>
    </row>
    <row r="71" spans="2:12" ht="84" customHeight="1" x14ac:dyDescent="0.2">
      <c r="B71" s="256"/>
      <c r="C71" s="256"/>
      <c r="D71" s="256"/>
      <c r="E71" s="256"/>
      <c r="F71" s="248"/>
      <c r="G71" s="86" t="s">
        <v>77</v>
      </c>
      <c r="H71" s="87">
        <v>14309029.550000001</v>
      </c>
      <c r="I71" s="87">
        <v>15960588.26</v>
      </c>
      <c r="J71" s="91">
        <f>+H71-I71</f>
        <v>-1651558.709999999</v>
      </c>
      <c r="K71" s="84" t="s">
        <v>61</v>
      </c>
      <c r="L71" s="85" t="s">
        <v>119</v>
      </c>
    </row>
    <row r="72" spans="2:12" ht="46.15" customHeight="1" x14ac:dyDescent="0.2">
      <c r="B72" s="256"/>
      <c r="C72" s="256"/>
      <c r="D72" s="256"/>
      <c r="E72" s="256"/>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256"/>
      <c r="C73" s="256"/>
      <c r="D73" s="256"/>
      <c r="E73" s="256"/>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C24:C26"/>
    <mergeCell ref="D24:D26"/>
    <mergeCell ref="E24:E26"/>
    <mergeCell ref="F24:F26"/>
    <mergeCell ref="I22:I23"/>
    <mergeCell ref="L14:L15"/>
    <mergeCell ref="C14:C15"/>
    <mergeCell ref="D14:D15"/>
    <mergeCell ref="E14:E15"/>
    <mergeCell ref="F14:F15"/>
    <mergeCell ref="C16:C17"/>
    <mergeCell ref="D16:D17"/>
    <mergeCell ref="L10:L11"/>
    <mergeCell ref="E9:E11"/>
    <mergeCell ref="F9:F11"/>
    <mergeCell ref="L12:L13"/>
    <mergeCell ref="D9:D11"/>
    <mergeCell ref="C9:C11"/>
    <mergeCell ref="C12:C13"/>
    <mergeCell ref="K22:K23"/>
    <mergeCell ref="C22:C23"/>
    <mergeCell ref="D22:D23"/>
    <mergeCell ref="E22:E23"/>
    <mergeCell ref="F22:F23"/>
    <mergeCell ref="J22:J23"/>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2019-10-09T16:03:32Z</cp:lastPrinted>
  <dcterms:created xsi:type="dcterms:W3CDTF">2015-02-11T22:58:53Z</dcterms:created>
  <dcterms:modified xsi:type="dcterms:W3CDTF">2020-01-22T14:57:38Z</dcterms:modified>
</cp:coreProperties>
</file>