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IV TRIMESTRE\"/>
    </mc:Choice>
  </mc:AlternateContent>
  <bookViews>
    <workbookView xWindow="0" yWindow="0" windowWidth="24000" windowHeight="930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Transparencia!$A$4:$Q$116</definedName>
    <definedName name="_xlnm.Print_Area" localSheetId="3">Transparencia!$A$1:$Q$111</definedName>
    <definedName name="_xlnm.Print_Titles" localSheetId="3">Transparencia!$3:$5</definedName>
  </definedNames>
  <calcPr calcId="162913"/>
</workbook>
</file>

<file path=xl/calcChain.xml><?xml version="1.0" encoding="utf-8"?>
<calcChain xmlns="http://schemas.openxmlformats.org/spreadsheetml/2006/main">
  <c r="G39" i="10" l="1"/>
  <c r="G28" i="10"/>
  <c r="G31" i="10"/>
  <c r="G38" i="10"/>
  <c r="G47" i="10"/>
  <c r="G50" i="10"/>
  <c r="F52" i="9"/>
  <c r="E52" i="9"/>
  <c r="D9" i="5"/>
  <c r="C9" i="5"/>
  <c r="C8" i="5"/>
  <c r="E8" i="5" s="1"/>
  <c r="J8" i="5" s="1"/>
  <c r="D8" i="5"/>
  <c r="C7" i="5"/>
  <c r="D7" i="5"/>
  <c r="N22" i="7"/>
  <c r="N23" i="7" s="1"/>
  <c r="J22" i="7"/>
  <c r="J8" i="7"/>
  <c r="F39" i="9"/>
  <c r="F53" i="9" s="1"/>
  <c r="I72" i="7" s="1"/>
  <c r="I73" i="7" s="1"/>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G67" i="10" l="1"/>
  <c r="E10" i="8"/>
  <c r="E7" i="5"/>
  <c r="J7" i="5" s="1"/>
  <c r="E9" i="5"/>
  <c r="J9" i="5" s="1"/>
  <c r="E53" i="9"/>
  <c r="F54" i="9" s="1"/>
  <c r="D6" i="5"/>
  <c r="D11" i="5" s="1"/>
  <c r="C11" i="5"/>
  <c r="J72" i="7"/>
  <c r="J73" i="7" s="1"/>
  <c r="J78" i="7" s="1"/>
  <c r="E6" i="5" l="1"/>
  <c r="J6" i="5" s="1"/>
  <c r="E11" i="5"/>
  <c r="J11" i="5" s="1"/>
</calcChain>
</file>

<file path=xl/sharedStrings.xml><?xml version="1.0" encoding="utf-8"?>
<sst xmlns="http://schemas.openxmlformats.org/spreadsheetml/2006/main" count="792" uniqueCount="445">
  <si>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</si>
  <si>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</si>
  <si>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</si>
  <si>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</si>
  <si>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</si>
  <si>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</si>
  <si>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</si>
  <si>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</si>
  <si>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</si>
  <si>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</si>
  <si>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</si>
  <si>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</si>
  <si>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</si>
  <si>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</si>
  <si>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</si>
  <si>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</si>
  <si>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</si>
  <si>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</si>
  <si>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</si>
  <si>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</si>
  <si>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</si>
  <si>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</si>
  <si>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</si>
  <si>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</si>
  <si>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</si>
  <si>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</si>
  <si>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</si>
  <si>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</si>
  <si>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</si>
  <si>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</si>
  <si>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</si>
  <si>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</si>
  <si>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</si>
  <si>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</si>
  <si>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</si>
  <si>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</si>
  <si>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</si>
  <si>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</si>
  <si>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</si>
  <si>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</si>
  <si>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</si>
  <si>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</si>
  <si>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</si>
  <si>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</si>
  <si>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</si>
  <si>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</si>
  <si>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</si>
  <si>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</si>
  <si>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</si>
  <si>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</si>
  <si>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</si>
  <si>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</si>
  <si>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</si>
  <si>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</si>
  <si>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</si>
  <si>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</si>
  <si>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</si>
  <si>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</si>
  <si>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</si>
  <si>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</si>
  <si>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</si>
  <si>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</si>
  <si>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</si>
  <si>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</si>
  <si>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</si>
  <si>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</si>
  <si>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</si>
  <si>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</si>
  <si>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</si>
  <si>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</si>
  <si>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</si>
  <si>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</si>
  <si>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</si>
  <si>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</si>
  <si>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</si>
  <si>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</si>
  <si>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</si>
  <si>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</si>
  <si>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</si>
  <si>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</si>
  <si>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</si>
  <si>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</si>
  <si>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</si>
  <si>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</si>
  <si>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</si>
  <si>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</si>
  <si>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</si>
  <si>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</si>
  <si>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</si>
  <si>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</si>
  <si>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</si>
  <si>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</si>
  <si>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</si>
  <si>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</si>
  <si>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</si>
  <si>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</si>
  <si>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</si>
  <si>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</si>
  <si>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</si>
  <si>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</si>
  <si>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</si>
  <si>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</si>
  <si>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</si>
  <si>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</si>
  <si>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</si>
  <si>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</si>
  <si>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</si>
  <si>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</si>
  <si>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</si>
  <si>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</si>
  <si>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</si>
  <si>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</si>
  <si>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</si>
  <si>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</si>
  <si>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</si>
  <si>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</si>
  <si>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</si>
  <si>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</si>
  <si>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</si>
  <si>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</si>
  <si>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</si>
  <si>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</si>
  <si>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</si>
  <si>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</si>
  <si>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</si>
  <si>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</si>
  <si>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</si>
  <si>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</si>
  <si>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</si>
  <si>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</si>
  <si>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</si>
  <si>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</si>
  <si>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</si>
  <si>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</si>
  <si>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</si>
  <si>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</si>
  <si>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</si>
  <si>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</si>
  <si>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</si>
  <si>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</si>
  <si>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</si>
  <si>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</si>
  <si>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</si>
  <si>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</si>
  <si>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</si>
  <si>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</si>
  <si>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</si>
  <si>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</si>
  <si>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</si>
  <si>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</si>
  <si>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</si>
  <si>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</si>
  <si>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</si>
  <si>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</si>
  <si>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</si>
  <si>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</si>
  <si>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</si>
  <si>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</si>
  <si>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</si>
  <si>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</si>
  <si>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</si>
  <si>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</si>
  <si>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</si>
  <si>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</si>
  <si>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</si>
  <si>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</si>
  <si>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</si>
  <si>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</si>
  <si>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</si>
  <si>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</si>
  <si>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</si>
  <si>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</si>
  <si>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</si>
  <si>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</si>
  <si>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</si>
  <si>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</si>
  <si>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</si>
  <si>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</si>
  <si>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</si>
  <si>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</si>
  <si>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</si>
  <si>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</si>
  <si>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</si>
  <si>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</si>
  <si>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</si>
  <si>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</si>
  <si>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</si>
  <si>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</si>
  <si>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</si>
  <si>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</si>
  <si>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</si>
  <si>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</si>
  <si>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</si>
  <si>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</si>
  <si>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</si>
  <si>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</si>
  <si>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</si>
  <si>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</si>
  <si>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</si>
  <si>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</si>
  <si>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</si>
  <si>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</si>
  <si>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</si>
  <si>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</si>
  <si>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</si>
  <si>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</si>
  <si>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</si>
  <si>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</si>
  <si>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</si>
  <si>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</si>
  <si>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</si>
  <si>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</si>
  <si>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</si>
  <si>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</si>
  <si>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</si>
  <si>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</si>
  <si>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</si>
  <si>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</si>
  <si>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</si>
  <si>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</si>
  <si>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</si>
  <si>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</si>
  <si>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</si>
  <si>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</si>
  <si>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</si>
  <si>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</si>
  <si>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</si>
  <si>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</si>
  <si>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</si>
  <si>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</si>
  <si>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</si>
  <si>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</si>
  <si>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</si>
  <si>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</si>
  <si>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</si>
  <si>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</si>
  <si>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</si>
  <si>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</si>
  <si>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</si>
  <si>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</si>
  <si>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</si>
  <si>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</si>
  <si>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</si>
  <si>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</si>
  <si>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</si>
  <si>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</si>
  <si>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</si>
  <si>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</si>
  <si>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</si>
  <si>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</si>
  <si>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</si>
  <si>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</si>
  <si>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</si>
  <si>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</si>
  <si>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</si>
  <si>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</si>
  <si>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</si>
  <si>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</si>
  <si>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</si>
  <si>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</si>
  <si>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</si>
  <si>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</si>
  <si>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</si>
  <si>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</si>
  <si>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</si>
  <si>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</si>
  <si>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</si>
  <si>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</si>
  <si>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</si>
  <si>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</si>
  <si>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</si>
  <si>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</si>
  <si>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</si>
  <si>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</si>
  <si>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</si>
  <si>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</si>
  <si>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</si>
  <si>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</si>
  <si>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</si>
  <si>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</si>
  <si>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</si>
  <si>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</si>
  <si>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</si>
  <si>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</si>
  <si>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</si>
  <si>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</si>
  <si>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</si>
  <si>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</si>
  <si>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</si>
  <si>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</si>
  <si>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</si>
  <si>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</si>
  <si>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</si>
  <si>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</si>
  <si>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</si>
  <si>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</si>
  <si>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</si>
  <si>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</si>
  <si>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</si>
  <si>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</si>
  <si>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</si>
  <si>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</si>
  <si>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</si>
  <si>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</si>
  <si>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</si>
  <si>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</si>
  <si>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</si>
  <si>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</si>
  <si>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</si>
  <si>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</si>
  <si>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</si>
  <si>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</si>
  <si>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</si>
  <si>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</si>
  <si>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UNIDADES DE ATENCIÓN DE MEDICINA COMPLEMENTARIA DE LOS CENTROS ASISTENCIALES A NIVEL NACIONAL </t>
  </si>
  <si>
    <t>MONTOS DE ADICIONALES DE OBRA (S/)</t>
  </si>
  <si>
    <t>Elaboración conjunta de las Gerencias</t>
  </si>
  <si>
    <t>Obra culminada y recepcionada, y en etapa de proceso arbitral</t>
  </si>
  <si>
    <t>Mayores prestaciones por modificaciones requeridas por el usuario</t>
  </si>
  <si>
    <t>CONSTRUCTORA MALAGA</t>
  </si>
  <si>
    <t>Consorcio ATA - KUKOVA</t>
  </si>
  <si>
    <t>330 días</t>
  </si>
  <si>
    <t>No inicia por encontrarse la
Obra en Proceso de Arbitraje</t>
  </si>
  <si>
    <t>Obra Recepcionada y en proceso arbitral</t>
  </si>
  <si>
    <t>CLEAN ROOM &amp; VALIDATIÓN SAC</t>
  </si>
  <si>
    <t>90 días</t>
  </si>
  <si>
    <t>CONTRATISTA LA UNION S.A.</t>
  </si>
  <si>
    <t xml:space="preserve">INSPECTORa. Ing. Silvia Huaytalla </t>
  </si>
  <si>
    <t>180 d.c.</t>
  </si>
  <si>
    <t>Consultor Teodoro Pimentel Godoy</t>
  </si>
  <si>
    <t>Red Asistencial Rebagliati</t>
  </si>
  <si>
    <t>60 días</t>
  </si>
  <si>
    <t>01/10/2014 (EDI)</t>
  </si>
  <si>
    <t>Mayores prestaciones en ejecución de obra</t>
  </si>
  <si>
    <t>Consorcio Ejecutor Arequipa</t>
  </si>
  <si>
    <t>Inspectora. Ing. Jannet Herrera</t>
  </si>
  <si>
    <t>1’081,812.23</t>
  </si>
  <si>
    <t>119,181.66 Inc. I.G.V.</t>
  </si>
  <si>
    <t>en proceso arbitral</t>
  </si>
  <si>
    <t>Informa que el contrato de obra se encuentra en proceso arbitral</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</si>
  <si>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</si>
  <si>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</si>
  <si>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</si>
  <si>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</si>
  <si>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</si>
  <si>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</si>
  <si>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</si>
  <si>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</si>
  <si>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</si>
  <si>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</si>
  <si>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</si>
  <si>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</si>
  <si>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235,421.85</t>
  </si>
  <si>
    <t>SALDO DE OBRA:MEJORAMIENTO Y AMPLIACION DE LOS SERVICIOS DEL AREA PEDIATRICA DEL INSTITUTO NACIONAL CARDIOVASCULAR - INCOR</t>
  </si>
  <si>
    <t>ObrA</t>
  </si>
  <si>
    <t>Obra recepcionada, 10%  en uso y liquidada</t>
  </si>
  <si>
    <t>Demora en la Obtención de la Licencia de Obra</t>
  </si>
  <si>
    <t>Culminación del Expediente de Media Tensión por consultoría externa.</t>
  </si>
  <si>
    <t>El saneamiento físico legal del terreno, a cargo de la Red Asistencial Tumbes.</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</si>
  <si>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</si>
  <si>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</si>
  <si>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Estudio Definitivo Elaboración</t>
  </si>
  <si>
    <t>Proyecto ejecutado al 100% el año 2017</t>
  </si>
  <si>
    <t>Proyecto ejecutado al 100% el 2017</t>
  </si>
  <si>
    <t>Expediente Técnico
+ EIA</t>
  </si>
  <si>
    <t>Supervisión de ED</t>
  </si>
  <si>
    <t>Estudio Definitivo (EIA)</t>
  </si>
  <si>
    <t>CONSORCIO RICARDO PALMA</t>
  </si>
  <si>
    <t>OMAR ORLANDO TABOADA COBEÑAS</t>
  </si>
  <si>
    <t>S/.718,000 inc. IGV</t>
  </si>
  <si>
    <t>90 d.c.</t>
  </si>
  <si>
    <t>06.07.2018</t>
  </si>
  <si>
    <t xml:space="preserve"> -</t>
  </si>
  <si>
    <t>Aun no ha sido contratado al ejecutor de la obra.</t>
  </si>
  <si>
    <t>MEJORAMIENTO Y AMPLIACIÓN DE LAS SALAS DE OBSERVACIÓN DEL SERVICIO DE EMERGENCIA DEL HOSPITAL III IQUITOS DE LA RED ASISTENCIAL LORETO. DISTRITO DE PUNCHANA, PROVINCIA DE MAYNAS Y DEPARTAMENTO DE LORETO</t>
  </si>
  <si>
    <t>CREACIÓN E IMPLEMENTACIÓN DE LA UNIDD DE TRANSPLANTES DE PROGENITORES HEMATOPOYÉTICOS ALOGÉNICO DE DONANTE NO RELACIONADO EN EL HOSPITAL NACIONAL EDGARDO REBAGLIATI MARTINS - ESSALUD, DISTRITO DE JESÚS MARÍA, PROVINCIA DE LIMA, DEPARTAMENTO DE LIMA</t>
  </si>
  <si>
    <t>INSTALACIÓN DE LOS SERVICIOS DE ATENCIÓN RENAL AMBULATORIA - ESSALUD, DE LA RED ASISTENCIAL AREQUIPA EN EL DISTRITO DE JACOBO HUNTER, PROVINCIA DE AREQUIPA, DEPARTAMENTO DE AREQUIPA</t>
  </si>
  <si>
    <t>Expediente culminado.</t>
  </si>
  <si>
    <t>Expediente concluido.</t>
  </si>
  <si>
    <t>Demora en el estudio de mercado a cargo de CEABE.</t>
  </si>
  <si>
    <t>Se ha logrado un avance del 6.17 %.
- Se ha adquirido, instalado y pagado el Lavador Automático de Chatas, por un monto de S/30,554.03 
- Se encuentra en Estudio de Mercado en la RA Arequipa, la adquisición del Sistema de Llamadas de Enfermeras.</t>
  </si>
  <si>
    <t>Modificacion de las normas que trajo como consecuencia continuas actualizaciones de los Términos de Referencia para la Contratación de Consultoria Externa. El valor referencial que arrojo el mercado para su elaboración por Consultoría, fue elevado. Se está desarrollando por Administración Directa</t>
  </si>
  <si>
    <t xml:space="preserve"> - Estudio Definitivo culminado y aprobado.
 - Con Resolución de Gerencia Central de Proyectos de Inversión N° 05-GCPI-ESSALUD-2017,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</si>
  <si>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04-GCPI-ESSALUD-2018,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</si>
  <si>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05-GCPI-ESSALUD-2018, se aprueba el Estudio Definitivo del Proyecto y se ha remitido a la Gerencia de Ejecución de Proyectos el Expediente Técnico para continuar con el procedimiento administrativo.</t>
  </si>
  <si>
    <t xml:space="preserve"> - Elaboración de Expediente Técnico a Nivel de Ejecución de Obra culminado.
 - Con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t>
  </si>
  <si>
    <t>Obra culminada, instalaciones en posesión del área usuaria de la Red Asistencial Arequipa y en uso. 
Obra en proceso arbitral, la Red contratará los servicios necesarios para subsanar las observaciones realizadas por el Comité de Recepción de obra.</t>
  </si>
  <si>
    <r>
      <rPr>
        <b/>
        <sz val="12"/>
        <rFont val="Arial"/>
        <family val="2"/>
      </rPr>
      <t xml:space="preserve">En etapa de Elaboración del Expediente Técnico, a traves de Administración Directa.
</t>
    </r>
    <r>
      <rPr>
        <sz val="12"/>
        <rFont val="Arial"/>
        <family val="2"/>
      </rPr>
      <t/>
    </r>
  </si>
  <si>
    <t>_</t>
  </si>
  <si>
    <t>Procedimiento Logístico</t>
  </si>
  <si>
    <t>Expediente Técnico concluido, elaborado por la Red Rebagliati</t>
  </si>
  <si>
    <t>Expediente Técnico concluido, se solicitó transferencia de Fondos y Habilitación Presupuestal</t>
  </si>
  <si>
    <t xml:space="preserve">Adquisición por parte de la Red Asistencial Ancash. </t>
  </si>
  <si>
    <t>Supervision por Administracion Directa</t>
  </si>
  <si>
    <r>
      <rPr>
        <b/>
        <sz val="12"/>
        <rFont val="Arial"/>
        <family val="2"/>
      </rPr>
      <t>Expediente Técnico culminado</t>
    </r>
    <r>
      <rPr>
        <sz val="12"/>
        <rFont val="Arial"/>
        <family val="2"/>
      </rPr>
      <t xml:space="preserve">
Se ha contratado a un consultor para la elaboracion del Estudio de Impacto Ambiental.
Recepción del Primer Entregable y presentación del Expediente ante DIGESA.
DIGESA indica que no se requiere de Estudio de Impacto Ambiental (EIA) sino basta con que el Hospital cuente con PAMA y se actualice.</t>
    </r>
  </si>
  <si>
    <r>
      <rPr>
        <b/>
        <sz val="12"/>
        <rFont val="Arial"/>
        <family val="2"/>
      </rPr>
      <t>Se ha culminado la Elaboración del Expediente Técnico, por la modalidad de Administración Directa.</t>
    </r>
    <r>
      <rPr>
        <sz val="12"/>
        <rFont val="Arial"/>
        <family val="2"/>
      </rPr>
      <t xml:space="preserve">
Mediante Resolucion de Gerencia Central de Proyectos de Inversion N° 010-GCPI-ESSALUD-2018 de fecha 03.DIC.2018, se aprueba el Estudio Definitivo.</t>
    </r>
  </si>
  <si>
    <t>CONSORCIO CONSTRUCCION</t>
  </si>
  <si>
    <t>CONSORCIO SALUD SANTA ANITA</t>
  </si>
  <si>
    <t>27.10.2018</t>
  </si>
  <si>
    <t xml:space="preserve">Demora en la recepción de los equipos por parte de la Red Asistencial Junin, asi como demora en el estudio de mercado.
</t>
  </si>
  <si>
    <t xml:space="preserve">CEABE con fecha 18.12.2018, efectuó la convocatoria del ultimo item del referido Proyecto de Inversion a traves del Procedimiento de Selección AS-SM-64-2018-ESSALUD/CEABE-1, </t>
  </si>
  <si>
    <t>Se ha adquirido el 100% de equipos considerados en el Proyecto de Inversión, quedando pendiente unicamente la recepción y el pago de 1 item.</t>
  </si>
  <si>
    <t>Actualmente el equipamiento se encuentra en estudio de mercado a cargo del CEABE.</t>
  </si>
  <si>
    <t xml:space="preserve">A la fecha no se ha contratado la obra, por lo tantro la adqusiicon del equipamiento se encuentra supeditada a la ejcucion de la obra </t>
  </si>
  <si>
    <t>La Obra aun no ha sido objeto de proceso de selección para su ejecución, se ha remitido el expediente de adquisición del Tomógrafo Computarizado de 16 Cortes a la Gerencia Central de Abastecimiento de Bienes Estratégicos para el estudio de mercado; por lo cual, a la fecha se encuentra en un 0 % de ejecución.</t>
  </si>
  <si>
    <t>Demora en los actos preparatorios parte del INCOR.</t>
  </si>
  <si>
    <t xml:space="preserve"> Equipos Adquiridos
  16 items adquirido, recepcionados y pagados por el monto de S/ 2,855,404.33 soles.
- Equipos en Proceso de Recepción
   2 item por el monto de S/ 115.00 soles.
- Equipos no entregados
  2 items no entregados por el monto de S/ 1,030.00 soles.
- Equipos pendientes de Adquisición
   01 items en estudio de mercado por el monto S/ 2,372.19 soles.</t>
  </si>
  <si>
    <t>Demora en los actos preparatorios para el procedimiento de selección.</t>
  </si>
  <si>
    <t>Actos preparatorios para el proceso de selección.</t>
  </si>
  <si>
    <t>- Equipos Adjudicado y en etapa de Recepción, mediante el Proceso de Convocatoria Licitación Pública LP-SM-25-2018-ESSALUD/CEABE-1 / ADQUISICIÓN DE EQUIPOS BIOMÉDICOS
   01 item adjudicado en etapa de recepción por el monto de S/ 43,200.00 soles.
- Equipos en Proceso de Adquisición
   05 items por el monto de S/ 1,442,056.00 soles.</t>
  </si>
  <si>
    <t>De acuerdo a lo establecido en el PIA, se tenia programado ejecutar el 100% . Sin embargo, la descripcion de los items y las especificaciones técnicas elaboradas por GCTIC, requieren de su revision, frente al expediente aprobado en el proyecto de inversion por existir inconsistencias; por lo cual, a la fecha se encuentra en un 0 % de ejecución.
Equipos pendientes de adquisición.
Equipos pendientes de adquisición
07 items pendientes de adquisición.</t>
  </si>
  <si>
    <t>Demora en los Actos preparatorios para el procedimiento de selección.</t>
  </si>
  <si>
    <t xml:space="preserve">
Demora en la aprobación del Expediente de Contratación luego de la integración de las bases</t>
  </si>
  <si>
    <t>Procedimiento logistico
Actualizacion de presupuesto</t>
  </si>
  <si>
    <t>Elaboracion de Expediente Técnico
Actualizacion de presupuesto
Implementación de recomendaciones de Control Institucional</t>
  </si>
  <si>
    <t>En vista de que la Red Asistencial Junin no logro contratar la consultoría para elaborar el expediente técnico, la SGED ha propuesto realizar el proyecto en Administración Directa, para lo cual ha conformado un comité de elaboración y supervisión del expediente técnico.</t>
  </si>
  <si>
    <t>Se ha retrasado la aprobación del expediente por observaciones en la especialidad de seguridad de parte de la comisión de la Municipalidad de La Victoria.</t>
  </si>
  <si>
    <t>Demora en estudio de mercado</t>
  </si>
  <si>
    <t>Demora en la contratacion de empresa especializada que elabore y tramite el PAMA, según lo informado por DIGESA.</t>
  </si>
  <si>
    <t>Expediente Técnico aprobado en los plazos previstos</t>
  </si>
  <si>
    <t>Se ha culminado la Elaboración del Expediente Técnico, por la modalidad de Administración Directa.</t>
  </si>
  <si>
    <t>Expediente Técnico Culminado en los plazos previstos</t>
  </si>
  <si>
    <t>PROYECTOS DE INVERSION EN EJECUCION
AL IV TRIMESTRE 2018</t>
  </si>
  <si>
    <t>El proyecto consiste en la adquisición de 7 Items 
06 items adquiridos, recepcionados y pagados por el monto de S/ 1,143,267.00 soles. 
- Equipo pendiente de Adquisición
   01 item, por el monto de S/ 320,000.00 soles (en proceso de persistencia de necesidad para iniciar actos preparatorios).</t>
  </si>
  <si>
    <r>
      <t xml:space="preserve">En Etapa de Ejecución de Obra desde el 27.10.2018.
Al 30.12.2018 el Avance Real de la Obra 3.52% vs 
El Avance Programado del 3.15%, obra Adelantada.
</t>
    </r>
    <r>
      <rPr>
        <b/>
        <u/>
        <sz val="12"/>
        <rFont val="Arial"/>
        <family val="2"/>
      </rPr>
      <t/>
    </r>
  </si>
  <si>
    <t xml:space="preserve">Actualmente en Actos Preparatorios para Contratar una Empresa que Elabore el Expediente Técnico a Nivel Estudio Definitivo y otra empresa que realice la Supervisión del Expediente Técnico
</t>
  </si>
  <si>
    <t>Se espera confirmación de aspectos del proyecto por Gerencia Central de Planeamiento y Presupuesto para continuar con el registro del proyecto en el Banco de Proyectos.</t>
  </si>
  <si>
    <t>Se viene realizando los Actos Preparatorios para su Convocatoria</t>
  </si>
  <si>
    <t xml:space="preserve">CONSORCIO SALUD CHINCHEROS III </t>
  </si>
  <si>
    <t>INSTITUTO DE CONSULTORIA S.A.</t>
  </si>
  <si>
    <t>El equipamiento pendiente se encuentra en ejecución por el monto de: S/3,964,908.00
- Equipos Adquiridos 
  02 items adjudicados, recepcionados y pagados por el monto de S/ 523,419.98 soles. 
  02 items adjudicados en proceso de recepción por el monto de S/ 102,320.00 soles.
- Equipos en proceso de adquisición.
  05 items por el monto de S/ 2,021,604.68 soles.
- Equipos en Estudio de Mercado.
  15 items en estudio de mercado a cargo del INCOR. monto referencial S/ 1,180,691.70
- Equipos Informáticos en Elaboracion de EE.TT. a cargo de GCTIC
  05 items en elaboración de EE.TT. y TDR por el monto referencial de S/ 60,900.00
- Equipos pendientes de solicitud de requerimiento por parte del INCOR.
  01 items pendientes de requerimiento por parte del INCOR. por el monto referencial de S/     520,000.00 soles.</t>
  </si>
  <si>
    <t>Equipos Adquiridos
  21 items adquiridos, recepcionados por el monto de S/ 32,495.00 soles.
- Equipos en estudio de mercado
   30 items en estudio de mercado por el monto S/ 126,395.00 soles
- Equipos en elaboracion de EE.TT. y TDR a cargo de GCTIC y Red Prestacional Rebagliati.
  04 items en elaboracion de EE.TT. y TDR por el monto de S/ 49,460.00 soles.</t>
  </si>
  <si>
    <t xml:space="preserve">El Proyecto consiste en la adquisición de 20 Ítems, que se viene ejecutando a traves de CEABE y la Red Asistencial Junín.
- 12 items Adquiridos por el monto de S/ 3,561,358.28.
- 4 items en Proceso de Adquisición por el monto de S/ 953,642.69
- Equipos en estudio de mercado a cargo  de la Red Asistencial Junín
  04 items en estudio de mercado por el monto S/ 346,460.00 soles.  </t>
  </si>
  <si>
    <t>- Equipos Adjudicados y Pagados
 51 items adjudicados, recepcionados y pagados por el monto de S/ 6,483,051.00 soles.
- Equipos Adjudicado y en etapa de Recepción
  11 items adjudicados en etapa de recepción por el monto de S/ 169,308.20 soles.
- Equipos en Proceso de Adquisición
  12 items por el monto de S/ 1,508,380.15 soles.
- Equipos retirado de la lista por el area usuaria
  01 item por el monto S/ 3,492.80 soles</t>
  </si>
  <si>
    <t>El Proyecto consiste en la adquisición de 29 Ítems.
- Equipos Adjudicados y Pagados
   08 items adjudicados, recepcionados y pagados por el monto de S/ 2,534,614.60 soles.
- Equipos Adjudicado y en etapa de Recepción
  11 items adjudicados en etapa de recepción por el monto de S/ 2,740,485.32 soles.
- Equipos en Proceso de Adquisición
  10 items por el monto de S/ 2,483,323.63 soles.</t>
  </si>
  <si>
    <t>PIM 2018</t>
  </si>
  <si>
    <r>
      <t xml:space="preserve">Se ha ejecutado el monto de S/ 1,526,425.24 soles, por lo cual se encuentra en un 78.17 % de ejecución.
Equipos en proceso de Adquisicion.
</t>
    </r>
    <r>
      <rPr>
        <b/>
        <sz val="12"/>
        <rFont val="Arial"/>
        <family val="2"/>
      </rPr>
      <t>- 01 item se encuentra en etapa de persistencia de la necesidad para iniciar el procedimiento de adquisición por el monto de S/ 250,000.00</t>
    </r>
    <r>
      <rPr>
        <sz val="12"/>
        <rFont val="Arial"/>
        <family val="2"/>
      </rPr>
      <t xml:space="preserve">
- 10 items se encuentran en estudio de mercado.</t>
    </r>
  </si>
  <si>
    <r>
      <rPr>
        <b/>
        <sz val="12"/>
        <rFont val="Arial"/>
        <family val="2"/>
      </rPr>
      <t>En etapa de Elaboración del Expediente Técnico, a traves de Administración Directa.</t>
    </r>
    <r>
      <rPr>
        <sz val="12"/>
        <rFont val="Arial"/>
        <family val="2"/>
      </rPr>
      <t xml:space="preserve">
</t>
    </r>
  </si>
  <si>
    <t>El proyecto consiste en la adquisición de 7 Items 
- 05 items adquiridos, recepcionados y pagados por el monto de S/ 1,191,758.20 soles. (2018).
  01 item adquiridos, en proceso de recepción por el monto de S/ 115,000.00      soles. (2018).</t>
  </si>
  <si>
    <t xml:space="preserve">OBRA
En proceso de suscripción del Contrato
LP-SM-4-2018-ESSALUD/GCL-1.
Valor Referencial: S/ 18,514,393.77
Presentación de ofertas : 08/01/2019
Buen Pro: 11/01/2019.
Se adjudicó la Buen Pro el CONSORCIO SALUD CHINCHEROS III 
Consentimiento de la Buena Pro: 23.01.2019
SERVICIO DE SUPERVISIÓN DE OBRA 
En proceso de suscripción del Contrato
CP-SM-17-2018-ESSALUD/GCL-1.
Valor Referencial: S/ 2,168,458.31.
Buena Pro: 06.12.2018.
Se adjudicó la buena pro INSTITUTO DE CONSULTORIA S.A.
Consentimiento: 17.12.2018
</t>
  </si>
  <si>
    <t xml:space="preserve">
Actualizacion de presupuesto.
Demora en el Proceso Logistico</t>
  </si>
  <si>
    <t>OBRA.
En etapa de confirmación de la persistencia de la necesidad para inciar su nueva convocatoria. Siendo que la primera convocatoria fue LP N°3-2018-ESSALUD/GCL -1. con un Valor Referencial: S/ 11,956,394.66, la misma que fue DECLARADO DESIERTO.
SUPERVISIÓN: 
Mediante proceso CP-SM-16-2018-ESSALUD/GCL.-1 se otorgó la Buena Pro: 14.11.2018 por el Monto Adjudicado: S/ 1,144,092.5 a favor de la empresa CONSORCIO SUPERVISOR ESSALUD LIMA.</t>
  </si>
  <si>
    <r>
      <t xml:space="preserve">Se realizó la Evaluación Pericial, a fin de verificar la ejecución realizada  por el Primer Contratista.
</t>
    </r>
    <r>
      <rPr>
        <b/>
        <sz val="12"/>
        <rFont val="Arial"/>
        <family val="2"/>
      </rPr>
      <t>Actualmente en actualización del Presupuesto del Expediente Técnico.</t>
    </r>
  </si>
  <si>
    <r>
      <rPr>
        <b/>
        <sz val="12"/>
        <rFont val="Arial"/>
        <family val="2"/>
      </rPr>
      <t>En etapa de Elaboración del Expediente Técnico, a traves de Administración Directa.</t>
    </r>
    <r>
      <rPr>
        <sz val="12"/>
        <rFont val="Arial"/>
        <family val="2"/>
      </rPr>
      <t xml:space="preserve">
- Expediente Técnico para su presentación ante la Municipalidad de la Victoria con el levantamiento de observaciones CULMINADO.
- Se ha realizado el pago por derechos de revisión del Expediente Técnico por la Comisión Evaluadora de la Municipalidad de la Victoria para la Obtención de Licencia de Obra.</t>
    </r>
  </si>
  <si>
    <r>
      <t xml:space="preserve">Actualmente en etapa de Ejecución de Obra.
</t>
    </r>
    <r>
      <rPr>
        <b/>
        <sz val="12"/>
        <rFont val="Arial"/>
        <family val="2"/>
      </rPr>
      <t>Al 31.12.2018 la obra presenta un Avance de Real de 87% vs Avance Programado de 100%, Obra Atrazada.</t>
    </r>
    <r>
      <rPr>
        <sz val="12"/>
        <rFont val="Arial"/>
        <family val="2"/>
      </rPr>
      <t xml:space="preserve">
Deductivo de Obra N°1, por reducción de metas al no ejecutar un Consultorio en el Cuarto Piso a solicitud del usuario, por el monto de S/ 16,742.33 que representa el 2.40% del monto contratado.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</si>
</sst>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2"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sz val="10"/>
      <name val="Calibri"/>
      <family val="2"/>
      <scheme val="minor"/>
    </font>
    <font>
      <b/>
      <sz val="10"/>
      <name val="Calibri"/>
      <family val="2"/>
      <scheme val="minor"/>
    </font>
    <font>
      <b/>
      <u/>
      <sz val="12"/>
      <name val="Arial"/>
      <family val="2"/>
    </font>
  </fonts>
  <fills count="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387">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29" fillId="0" borderId="0" xfId="1" applyFont="1" applyFill="1" applyAlignment="1">
      <alignment horizontal="center" vertical="center"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wrapText="1"/>
    </xf>
    <xf numFmtId="0" fontId="26" fillId="0" borderId="0" xfId="1" applyFont="1" applyFill="1" applyBorder="1" applyAlignment="1">
      <alignment horizontal="center" vertical="center" wrapText="1"/>
    </xf>
    <xf numFmtId="0" fontId="26" fillId="0" borderId="0" xfId="0" applyFont="1" applyFill="1" applyAlignment="1">
      <alignment horizontal="center" vertical="center"/>
    </xf>
    <xf numFmtId="0" fontId="26" fillId="0" borderId="32"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16" xfId="2" applyFont="1" applyFill="1" applyBorder="1" applyAlignment="1">
      <alignment horizontal="center" vertical="center" wrapText="1"/>
    </xf>
    <xf numFmtId="0" fontId="26" fillId="0" borderId="4" xfId="2" applyFont="1" applyFill="1" applyBorder="1" applyAlignment="1">
      <alignment horizontal="center" vertical="center" wrapText="1"/>
    </xf>
    <xf numFmtId="4" fontId="26" fillId="0" borderId="4" xfId="2" applyNumberFormat="1" applyFont="1" applyFill="1" applyBorder="1" applyAlignment="1">
      <alignment horizontal="center" vertical="center" wrapText="1"/>
    </xf>
    <xf numFmtId="14" fontId="26" fillId="0" borderId="4" xfId="2" applyNumberFormat="1" applyFont="1" applyFill="1" applyBorder="1" applyAlignment="1">
      <alignment horizontal="center" vertical="center" wrapText="1"/>
    </xf>
    <xf numFmtId="0" fontId="26" fillId="0" borderId="5" xfId="2" applyFont="1" applyFill="1" applyBorder="1" applyAlignment="1">
      <alignment horizontal="center" vertical="center" wrapText="1"/>
    </xf>
    <xf numFmtId="49" fontId="26" fillId="0" borderId="29" xfId="2" applyNumberFormat="1" applyFont="1" applyFill="1" applyBorder="1" applyAlignment="1">
      <alignment horizontal="center" vertical="center" wrapText="1"/>
    </xf>
    <xf numFmtId="0" fontId="26" fillId="0" borderId="15" xfId="2" applyFont="1" applyFill="1" applyBorder="1" applyAlignment="1">
      <alignment horizontal="center" vertical="center" wrapText="1"/>
    </xf>
    <xf numFmtId="0" fontId="26" fillId="0" borderId="35"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9" xfId="1" applyFont="1" applyFill="1" applyBorder="1" applyAlignment="1">
      <alignment horizontal="center" vertical="center" wrapText="1"/>
    </xf>
    <xf numFmtId="164" fontId="26" fillId="0" borderId="9" xfId="4" applyFont="1" applyFill="1" applyBorder="1" applyAlignment="1">
      <alignment horizontal="center" vertical="center" wrapText="1"/>
    </xf>
    <xf numFmtId="0" fontId="26" fillId="0" borderId="10" xfId="1" applyFont="1" applyFill="1" applyBorder="1" applyAlignment="1">
      <alignment horizontal="center" vertical="center" wrapText="1"/>
    </xf>
    <xf numFmtId="0" fontId="19" fillId="0" borderId="19" xfId="1" applyFont="1" applyFill="1" applyBorder="1" applyAlignment="1">
      <alignment vertical="center" wrapText="1"/>
    </xf>
    <xf numFmtId="0" fontId="19" fillId="0" borderId="37" xfId="1" applyFont="1" applyFill="1" applyBorder="1" applyAlignment="1">
      <alignment vertical="center" wrapText="1"/>
    </xf>
    <xf numFmtId="0" fontId="19" fillId="0" borderId="38" xfId="1" applyFont="1" applyFill="1" applyBorder="1" applyAlignment="1">
      <alignment vertical="center" wrapText="1"/>
    </xf>
    <xf numFmtId="0" fontId="26" fillId="0" borderId="0" xfId="0" applyFont="1" applyFill="1"/>
    <xf numFmtId="0" fontId="27" fillId="0" borderId="0" xfId="0" applyFont="1" applyFill="1"/>
    <xf numFmtId="0" fontId="5" fillId="0" borderId="0" xfId="1" applyFont="1" applyFill="1" applyAlignment="1">
      <alignment horizontal="center" vertical="center" wrapText="1"/>
    </xf>
    <xf numFmtId="0" fontId="30" fillId="0" borderId="0" xfId="0" applyFont="1" applyFill="1"/>
    <xf numFmtId="0" fontId="27" fillId="0" borderId="0" xfId="0" applyFont="1" applyFill="1" applyAlignment="1">
      <alignment horizontal="center"/>
    </xf>
    <xf numFmtId="0" fontId="27" fillId="0" borderId="0" xfId="1" applyFont="1" applyFill="1" applyAlignment="1">
      <alignment horizontal="center" vertical="center" wrapText="1"/>
    </xf>
    <xf numFmtId="0" fontId="26" fillId="0" borderId="25"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26" fillId="0" borderId="40" xfId="1" applyFont="1" applyFill="1" applyBorder="1" applyAlignment="1">
      <alignment horizontal="center" vertical="center" wrapText="1"/>
    </xf>
    <xf numFmtId="0" fontId="26" fillId="0" borderId="25" xfId="2"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34" xfId="1" applyFont="1" applyFill="1" applyBorder="1" applyAlignment="1">
      <alignment horizontal="center" vertical="center" wrapText="1"/>
    </xf>
    <xf numFmtId="0" fontId="26" fillId="0" borderId="26" xfId="1" applyFont="1" applyFill="1" applyBorder="1" applyAlignment="1">
      <alignment horizontal="center" vertical="center" wrapText="1"/>
    </xf>
    <xf numFmtId="0" fontId="26" fillId="0" borderId="26" xfId="2" applyFont="1" applyFill="1" applyBorder="1" applyAlignment="1">
      <alignment horizontal="center" vertical="center" wrapText="1"/>
    </xf>
    <xf numFmtId="0" fontId="26" fillId="0" borderId="4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4" xfId="1" applyFont="1" applyFill="1" applyBorder="1" applyAlignment="1">
      <alignment horizontal="center" vertical="center" wrapText="1"/>
    </xf>
    <xf numFmtId="0" fontId="19" fillId="0" borderId="43" xfId="2" applyFont="1" applyFill="1" applyBorder="1" applyAlignment="1">
      <alignment horizontal="center" vertical="center" wrapText="1"/>
    </xf>
    <xf numFmtId="0" fontId="26" fillId="0" borderId="44" xfId="2" applyFont="1" applyFill="1" applyBorder="1" applyAlignment="1">
      <alignment horizontal="center" vertical="center" wrapText="1"/>
    </xf>
    <xf numFmtId="14" fontId="26" fillId="0" borderId="35" xfId="2" applyNumberFormat="1" applyFont="1" applyFill="1" applyBorder="1" applyAlignment="1">
      <alignment horizontal="center" vertical="center" wrapText="1"/>
    </xf>
    <xf numFmtId="0" fontId="26" fillId="0" borderId="35" xfId="1" applyFont="1" applyFill="1" applyBorder="1" applyAlignment="1">
      <alignment horizontal="center" vertical="center" wrapText="1"/>
    </xf>
    <xf numFmtId="0" fontId="26" fillId="0" borderId="41" xfId="1" applyFont="1" applyFill="1" applyBorder="1" applyAlignment="1">
      <alignment horizontal="center" vertical="center" wrapText="1"/>
    </xf>
    <xf numFmtId="0" fontId="26" fillId="0" borderId="47" xfId="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6" fillId="0" borderId="6" xfId="2" applyFont="1" applyFill="1" applyBorder="1" applyAlignment="1">
      <alignment horizontal="center" vertical="center" wrapText="1"/>
    </xf>
    <xf numFmtId="0" fontId="26" fillId="0" borderId="7" xfId="2" applyFont="1" applyFill="1" applyBorder="1" applyAlignment="1">
      <alignment horizontal="center" vertical="center" wrapText="1"/>
    </xf>
    <xf numFmtId="0" fontId="26" fillId="0" borderId="16"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26" fillId="0" borderId="27" xfId="1" applyFont="1" applyFill="1" applyBorder="1" applyAlignment="1">
      <alignment horizontal="center" vertical="center" wrapText="1"/>
    </xf>
    <xf numFmtId="14" fontId="26" fillId="0" borderId="10" xfId="1" applyNumberFormat="1" applyFont="1" applyFill="1" applyBorder="1" applyAlignment="1">
      <alignment horizontal="center" vertical="center" wrapText="1"/>
    </xf>
    <xf numFmtId="14" fontId="26" fillId="0" borderId="31" xfId="1" applyNumberFormat="1" applyFont="1" applyFill="1" applyBorder="1" applyAlignment="1">
      <alignment horizontal="center" vertical="center" wrapText="1"/>
    </xf>
    <xf numFmtId="0" fontId="26" fillId="0" borderId="1" xfId="2" applyFont="1" applyFill="1" applyBorder="1" applyAlignment="1">
      <alignment horizontal="center" vertical="center" wrapText="1"/>
    </xf>
    <xf numFmtId="4" fontId="26" fillId="0" borderId="1" xfId="2" applyNumberFormat="1" applyFont="1" applyFill="1" applyBorder="1" applyAlignment="1">
      <alignment horizontal="center" vertical="center" wrapText="1"/>
    </xf>
    <xf numFmtId="0" fontId="26" fillId="0" borderId="13" xfId="2" applyFont="1" applyFill="1" applyBorder="1" applyAlignment="1">
      <alignment horizontal="center" vertical="center" wrapText="1"/>
    </xf>
    <xf numFmtId="4" fontId="26" fillId="0" borderId="6" xfId="2" applyNumberFormat="1" applyFont="1" applyFill="1" applyBorder="1" applyAlignment="1">
      <alignment horizontal="center" vertical="center" wrapText="1"/>
    </xf>
    <xf numFmtId="14" fontId="26" fillId="0" borderId="1" xfId="2" applyNumberFormat="1" applyFont="1" applyFill="1" applyBorder="1" applyAlignment="1">
      <alignment horizontal="center" vertical="center" wrapText="1"/>
    </xf>
    <xf numFmtId="14" fontId="26" fillId="0" borderId="6" xfId="2" applyNumberFormat="1" applyFont="1" applyFill="1" applyBorder="1" applyAlignment="1">
      <alignment horizontal="center" vertical="center" wrapText="1"/>
    </xf>
    <xf numFmtId="0" fontId="26" fillId="0" borderId="11" xfId="2" applyFont="1" applyFill="1" applyBorder="1" applyAlignment="1">
      <alignment horizontal="center" vertical="center" wrapText="1"/>
    </xf>
    <xf numFmtId="14" fontId="26" fillId="0" borderId="11" xfId="2" applyNumberFormat="1" applyFont="1" applyFill="1" applyBorder="1" applyAlignment="1">
      <alignment horizontal="center" vertical="center" wrapText="1"/>
    </xf>
    <xf numFmtId="0" fontId="26" fillId="0" borderId="14" xfId="2" applyFont="1" applyFill="1" applyBorder="1" applyAlignment="1">
      <alignment horizontal="center" vertical="center" wrapText="1"/>
    </xf>
    <xf numFmtId="49" fontId="26" fillId="0" borderId="22" xfId="2" applyNumberFormat="1" applyFont="1" applyFill="1" applyBorder="1" applyAlignment="1">
      <alignment horizontal="center" vertical="center" wrapText="1"/>
    </xf>
    <xf numFmtId="0" fontId="25" fillId="0" borderId="3" xfId="2" applyFont="1" applyFill="1" applyBorder="1" applyAlignment="1">
      <alignment horizontal="center" vertical="center" wrapText="1"/>
    </xf>
    <xf numFmtId="164" fontId="25" fillId="0" borderId="3" xfId="4" applyFont="1" applyFill="1" applyBorder="1" applyAlignment="1">
      <alignment horizontal="center" vertical="center" wrapText="1"/>
    </xf>
    <xf numFmtId="14" fontId="25" fillId="0" borderId="3" xfId="2" applyNumberFormat="1" applyFont="1" applyFill="1" applyBorder="1" applyAlignment="1">
      <alignment horizontal="center" vertical="center" wrapText="1"/>
    </xf>
    <xf numFmtId="0" fontId="26" fillId="0" borderId="3" xfId="2" applyFont="1" applyFill="1" applyBorder="1" applyAlignment="1">
      <alignment horizontal="center" vertical="center" wrapText="1"/>
    </xf>
    <xf numFmtId="0" fontId="26" fillId="0" borderId="23" xfId="2" applyFont="1" applyFill="1" applyBorder="1" applyAlignment="1">
      <alignment horizontal="center" vertical="center" wrapText="1"/>
    </xf>
    <xf numFmtId="0" fontId="26" fillId="0" borderId="40" xfId="2" applyFont="1" applyFill="1" applyBorder="1" applyAlignment="1">
      <alignment horizontal="center" vertical="center" wrapText="1"/>
    </xf>
    <xf numFmtId="0" fontId="26" fillId="0" borderId="14" xfId="1" applyFont="1" applyFill="1" applyBorder="1" applyAlignment="1">
      <alignment horizontal="center" vertical="center" wrapText="1"/>
    </xf>
    <xf numFmtId="164" fontId="26" fillId="0" borderId="1" xfId="4" applyFont="1" applyFill="1" applyBorder="1" applyAlignment="1">
      <alignment horizontal="center" vertical="center" wrapText="1"/>
    </xf>
    <xf numFmtId="0" fontId="26" fillId="0" borderId="8" xfId="1" applyFont="1" applyFill="1" applyBorder="1" applyAlignment="1">
      <alignment horizontal="center" vertical="center" wrapText="1"/>
    </xf>
    <xf numFmtId="14" fontId="26" fillId="0" borderId="31" xfId="2" applyNumberFormat="1" applyFont="1" applyFill="1" applyBorder="1" applyAlignment="1">
      <alignment horizontal="center" vertical="center" wrapText="1"/>
    </xf>
    <xf numFmtId="0" fontId="26" fillId="0" borderId="15" xfId="1" applyFont="1" applyFill="1" applyBorder="1" applyAlignment="1">
      <alignment horizontal="center" vertical="center" wrapText="1"/>
    </xf>
    <xf numFmtId="164" fontId="26" fillId="0" borderId="15" xfId="4" applyFont="1" applyFill="1" applyBorder="1" applyAlignment="1">
      <alignment horizontal="center" vertical="center" wrapText="1"/>
    </xf>
    <xf numFmtId="14" fontId="26" fillId="0" borderId="33" xfId="2" applyNumberFormat="1" applyFont="1" applyFill="1" applyBorder="1" applyAlignment="1">
      <alignment horizontal="center" vertical="center" wrapText="1"/>
    </xf>
    <xf numFmtId="0" fontId="23" fillId="0" borderId="0" xfId="1" applyFont="1" applyFill="1" applyBorder="1" applyAlignment="1">
      <alignment horizontal="center" vertical="center" wrapText="1"/>
    </xf>
    <xf numFmtId="14" fontId="26" fillId="0" borderId="17" xfId="2" applyNumberFormat="1" applyFont="1" applyFill="1" applyBorder="1" applyAlignment="1">
      <alignment horizontal="center" vertical="center" wrapText="1"/>
    </xf>
    <xf numFmtId="49" fontId="26" fillId="0" borderId="3" xfId="2" applyNumberFormat="1" applyFont="1" applyFill="1" applyBorder="1" applyAlignment="1">
      <alignment horizontal="center" vertical="center" wrapText="1"/>
    </xf>
    <xf numFmtId="4" fontId="26" fillId="0" borderId="4" xfId="1" applyNumberFormat="1" applyFont="1" applyFill="1" applyBorder="1" applyAlignment="1">
      <alignment horizontal="center" vertical="center" wrapText="1"/>
    </xf>
    <xf numFmtId="4" fontId="26" fillId="0" borderId="1" xfId="1" applyNumberFormat="1" applyFont="1" applyFill="1" applyBorder="1" applyAlignment="1">
      <alignment horizontal="center" vertical="center" wrapText="1"/>
    </xf>
    <xf numFmtId="4" fontId="26" fillId="0" borderId="6" xfId="1" applyNumberFormat="1" applyFont="1" applyFill="1" applyBorder="1" applyAlignment="1">
      <alignment horizontal="center" vertical="center" wrapText="1"/>
    </xf>
    <xf numFmtId="0" fontId="26" fillId="0" borderId="11" xfId="1" applyNumberFormat="1" applyFont="1" applyFill="1" applyBorder="1" applyAlignment="1">
      <alignment horizontal="center" vertical="center" wrapText="1"/>
    </xf>
    <xf numFmtId="4" fontId="26" fillId="0" borderId="9" xfId="1" applyNumberFormat="1" applyFont="1" applyFill="1" applyBorder="1" applyAlignment="1">
      <alignment horizontal="center" vertical="center" wrapText="1"/>
    </xf>
    <xf numFmtId="4" fontId="26" fillId="0" borderId="11" xfId="2" applyNumberFormat="1" applyFont="1" applyFill="1" applyBorder="1" applyAlignment="1">
      <alignment horizontal="center" vertical="center" wrapText="1"/>
    </xf>
    <xf numFmtId="4" fontId="26" fillId="0" borderId="15" xfId="2" applyNumberFormat="1" applyFont="1" applyFill="1" applyBorder="1" applyAlignment="1">
      <alignment horizontal="center" vertical="center" wrapText="1"/>
    </xf>
    <xf numFmtId="4" fontId="26" fillId="0" borderId="14" xfId="1" applyNumberFormat="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21" xfId="2" applyFont="1" applyFill="1" applyBorder="1" applyAlignment="1">
      <alignment horizontal="center" vertical="center" wrapText="1"/>
    </xf>
    <xf numFmtId="49" fontId="26" fillId="0" borderId="9" xfId="0" applyNumberFormat="1" applyFont="1" applyFill="1" applyBorder="1" applyAlignment="1">
      <alignment horizontal="center" vertical="center" wrapText="1"/>
    </xf>
    <xf numFmtId="0" fontId="26" fillId="0" borderId="30"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19" fillId="0" borderId="19" xfId="1" applyFont="1" applyFill="1" applyBorder="1" applyAlignment="1">
      <alignment horizontal="center" vertical="center" wrapText="1"/>
    </xf>
    <xf numFmtId="0" fontId="19" fillId="0" borderId="19" xfId="2" applyFont="1" applyFill="1" applyBorder="1" applyAlignment="1">
      <alignment horizontal="center" vertical="center" wrapText="1"/>
    </xf>
    <xf numFmtId="4" fontId="26" fillId="0" borderId="3" xfId="2" applyNumberFormat="1" applyFont="1" applyFill="1" applyBorder="1" applyAlignment="1">
      <alignment horizontal="center" vertical="center" wrapText="1"/>
    </xf>
    <xf numFmtId="164" fontId="26" fillId="0" borderId="11" xfId="4" applyFont="1" applyFill="1" applyBorder="1" applyAlignment="1">
      <alignment horizontal="center" vertical="center" wrapText="1"/>
    </xf>
    <xf numFmtId="14" fontId="26" fillId="0" borderId="11" xfId="1" applyNumberFormat="1" applyFont="1" applyFill="1" applyBorder="1" applyAlignment="1">
      <alignment horizontal="center" vertical="center" wrapText="1"/>
    </xf>
    <xf numFmtId="0" fontId="19" fillId="0" borderId="8" xfId="2" applyFont="1" applyFill="1" applyBorder="1" applyAlignment="1">
      <alignment horizontal="center" vertical="center" wrapText="1"/>
    </xf>
    <xf numFmtId="0" fontId="26" fillId="0" borderId="9" xfId="2" applyFont="1" applyFill="1" applyBorder="1" applyAlignment="1">
      <alignment horizontal="center" vertical="center" wrapText="1"/>
    </xf>
    <xf numFmtId="164" fontId="26" fillId="0" borderId="3" xfId="4" applyFont="1" applyFill="1" applyBorder="1" applyAlignment="1">
      <alignment horizontal="center" vertical="center" wrapText="1"/>
    </xf>
    <xf numFmtId="0" fontId="26" fillId="0" borderId="18" xfId="2" applyFont="1" applyFill="1" applyBorder="1" applyAlignment="1">
      <alignment horizontal="center" vertical="center" wrapText="1"/>
    </xf>
    <xf numFmtId="14" fontId="26" fillId="0" borderId="3" xfId="2" applyNumberFormat="1" applyFont="1" applyFill="1" applyBorder="1" applyAlignment="1">
      <alignment horizontal="center" vertical="center" wrapText="1"/>
    </xf>
    <xf numFmtId="0" fontId="26" fillId="0" borderId="10" xfId="2" applyFont="1" applyFill="1" applyBorder="1" applyAlignment="1">
      <alignment horizontal="center" vertical="center" wrapText="1"/>
    </xf>
    <xf numFmtId="0" fontId="26" fillId="0" borderId="36" xfId="2" applyFont="1" applyFill="1" applyBorder="1" applyAlignment="1">
      <alignment horizontal="center" vertical="center" wrapText="1"/>
    </xf>
    <xf numFmtId="0" fontId="26" fillId="6" borderId="18" xfId="1" applyFont="1" applyFill="1" applyBorder="1" applyAlignment="1">
      <alignment horizontal="center" vertical="center" wrapText="1"/>
    </xf>
    <xf numFmtId="14" fontId="26" fillId="6" borderId="28" xfId="1" applyNumberFormat="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1" fillId="6" borderId="0" xfId="0" applyFont="1" applyFill="1"/>
    <xf numFmtId="0" fontId="26" fillId="0" borderId="4" xfId="2" applyFont="1" applyFill="1" applyBorder="1" applyAlignment="1">
      <alignment horizontal="left" vertical="center" wrapText="1"/>
    </xf>
    <xf numFmtId="0" fontId="26" fillId="0" borderId="6" xfId="1" applyFont="1" applyFill="1" applyBorder="1" applyAlignment="1">
      <alignment horizontal="left" vertical="center" wrapText="1"/>
    </xf>
    <xf numFmtId="49" fontId="26" fillId="0" borderId="11" xfId="1" applyNumberFormat="1" applyFont="1" applyFill="1" applyBorder="1" applyAlignment="1">
      <alignment horizontal="left" vertical="center" wrapText="1"/>
    </xf>
    <xf numFmtId="0" fontId="26" fillId="0" borderId="1" xfId="1" applyFont="1" applyFill="1" applyBorder="1" applyAlignment="1">
      <alignment horizontal="left" vertical="center" wrapText="1"/>
    </xf>
    <xf numFmtId="0" fontId="26" fillId="0" borderId="1" xfId="2" applyFont="1" applyFill="1" applyBorder="1" applyAlignment="1">
      <alignment horizontal="left" vertical="center" wrapText="1"/>
    </xf>
    <xf numFmtId="0" fontId="26" fillId="0" borderId="6" xfId="2" applyFont="1" applyFill="1" applyBorder="1" applyAlignment="1">
      <alignment horizontal="left" vertical="center" wrapText="1"/>
    </xf>
    <xf numFmtId="0" fontId="26" fillId="0" borderId="4" xfId="2" applyNumberFormat="1" applyFont="1" applyFill="1" applyBorder="1" applyAlignment="1">
      <alignment horizontal="left" vertical="center" wrapText="1"/>
    </xf>
    <xf numFmtId="49" fontId="26" fillId="0" borderId="15" xfId="2" applyNumberFormat="1" applyFont="1" applyFill="1" applyBorder="1" applyAlignment="1">
      <alignment horizontal="left" vertical="center" wrapText="1"/>
    </xf>
    <xf numFmtId="49" fontId="26" fillId="0" borderId="1" xfId="2" applyNumberFormat="1" applyFont="1" applyFill="1" applyBorder="1" applyAlignment="1">
      <alignment horizontal="left" vertical="center" wrapText="1"/>
    </xf>
    <xf numFmtId="0" fontId="26" fillId="0" borderId="11"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7" borderId="19" xfId="1" applyFont="1" applyFill="1" applyBorder="1" applyAlignment="1">
      <alignment horizontal="center" vertical="center" wrapText="1"/>
    </xf>
    <xf numFmtId="0" fontId="26" fillId="8" borderId="13" xfId="2"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41" xfId="2" applyFont="1" applyFill="1" applyBorder="1" applyAlignment="1">
      <alignment horizontal="center" vertical="center" wrapText="1"/>
    </xf>
    <xf numFmtId="0" fontId="23" fillId="0" borderId="42" xfId="1" applyFont="1" applyFill="1" applyBorder="1" applyAlignment="1">
      <alignment horizontal="center" vertical="center" wrapText="1"/>
    </xf>
    <xf numFmtId="0" fontId="23" fillId="0" borderId="37" xfId="1" applyFont="1" applyFill="1" applyBorder="1" applyAlignment="1">
      <alignment vertical="center" wrapText="1"/>
    </xf>
    <xf numFmtId="0" fontId="23" fillId="0" borderId="37" xfId="1" applyFont="1" applyFill="1" applyBorder="1" applyAlignment="1">
      <alignment horizontal="center" vertical="center" wrapText="1"/>
    </xf>
    <xf numFmtId="0" fontId="23" fillId="0" borderId="17" xfId="1" applyFont="1" applyFill="1" applyBorder="1" applyAlignment="1">
      <alignment vertical="center" wrapText="1"/>
    </xf>
    <xf numFmtId="0" fontId="23" fillId="0" borderId="30" xfId="1" applyFont="1" applyFill="1" applyBorder="1" applyAlignment="1">
      <alignment horizontal="center" vertical="center" wrapText="1"/>
    </xf>
    <xf numFmtId="4" fontId="19" fillId="0" borderId="47" xfId="1" applyNumberFormat="1" applyFont="1" applyFill="1" applyBorder="1" applyAlignment="1">
      <alignment vertical="center" wrapText="1"/>
    </xf>
    <xf numFmtId="0" fontId="26" fillId="0" borderId="42" xfId="1" applyFont="1" applyFill="1" applyBorder="1" applyAlignment="1">
      <alignment horizontal="center" vertical="center" wrapText="1"/>
    </xf>
    <xf numFmtId="0" fontId="19" fillId="0" borderId="17" xfId="2" applyFont="1" applyFill="1" applyBorder="1" applyAlignment="1">
      <alignment horizontal="center" vertical="center" wrapText="1"/>
    </xf>
    <xf numFmtId="0" fontId="26" fillId="0" borderId="30" xfId="1" applyFont="1" applyFill="1" applyBorder="1" applyAlignment="1">
      <alignment horizontal="center" vertical="center" wrapText="1"/>
    </xf>
    <xf numFmtId="4" fontId="26" fillId="0" borderId="33" xfId="1" applyNumberFormat="1" applyFont="1" applyFill="1" applyBorder="1" applyAlignment="1">
      <alignment horizontal="center" vertical="center" wrapText="1"/>
    </xf>
    <xf numFmtId="49" fontId="26" fillId="0" borderId="0" xfId="0" applyNumberFormat="1" applyFont="1" applyFill="1" applyBorder="1" applyAlignment="1">
      <alignment horizontal="center" vertical="center" wrapText="1"/>
    </xf>
    <xf numFmtId="164" fontId="26" fillId="0" borderId="0" xfId="4" applyFont="1" applyFill="1" applyBorder="1" applyAlignment="1">
      <alignment horizontal="center" vertical="center" wrapText="1"/>
    </xf>
    <xf numFmtId="4" fontId="26" fillId="0" borderId="15" xfId="1" applyNumberFormat="1" applyFont="1" applyFill="1" applyBorder="1" applyAlignment="1">
      <alignment horizontal="center" vertical="center" wrapText="1"/>
    </xf>
    <xf numFmtId="4" fontId="26" fillId="0" borderId="11" xfId="1" applyNumberFormat="1" applyFont="1" applyFill="1" applyBorder="1" applyAlignment="1">
      <alignment horizontal="center" vertical="center" wrapText="1"/>
    </xf>
    <xf numFmtId="0" fontId="26" fillId="0" borderId="15"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19" fillId="0" borderId="24" xfId="1" applyFont="1" applyFill="1" applyBorder="1" applyAlignment="1">
      <alignment horizontal="center" vertical="center" wrapText="1"/>
    </xf>
    <xf numFmtId="0" fontId="19" fillId="0" borderId="24" xfId="0"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0" borderId="44" xfId="2" applyFont="1" applyFill="1" applyBorder="1" applyAlignment="1">
      <alignment horizontal="center" vertical="center" wrapText="1"/>
    </xf>
    <xf numFmtId="0" fontId="26" fillId="0" borderId="45" xfId="2" applyFont="1" applyFill="1" applyBorder="1" applyAlignment="1">
      <alignment horizontal="center" vertical="center" wrapText="1"/>
    </xf>
    <xf numFmtId="0" fontId="26" fillId="0" borderId="48" xfId="2" applyFont="1" applyFill="1" applyBorder="1" applyAlignment="1">
      <alignment horizontal="center" vertical="center" wrapText="1"/>
    </xf>
    <xf numFmtId="0" fontId="19" fillId="0" borderId="43"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24" xfId="2"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3" xfId="1" applyFont="1" applyFill="1" applyBorder="1" applyAlignment="1">
      <alignment horizontal="center" vertical="center" wrapText="1"/>
    </xf>
    <xf numFmtId="0" fontId="19" fillId="0" borderId="24" xfId="1" applyFont="1" applyFill="1" applyBorder="1" applyAlignment="1">
      <alignment horizontal="center" vertical="center" wrapText="1"/>
    </xf>
    <xf numFmtId="14" fontId="26" fillId="0" borderId="41" xfId="1" applyNumberFormat="1" applyFont="1" applyFill="1" applyBorder="1" applyAlignment="1">
      <alignment horizontal="center" vertical="center" wrapText="1"/>
    </xf>
    <xf numFmtId="14" fontId="26" fillId="0" borderId="40" xfId="1" applyNumberFormat="1" applyFont="1" applyFill="1" applyBorder="1" applyAlignment="1">
      <alignment horizontal="center" vertical="center" wrapText="1"/>
    </xf>
    <xf numFmtId="0" fontId="19" fillId="0" borderId="20" xfId="1" applyFont="1" applyFill="1" applyBorder="1" applyAlignment="1">
      <alignment horizontal="center" vertical="center" wrapText="1"/>
    </xf>
    <xf numFmtId="0" fontId="26" fillId="0" borderId="35" xfId="2" applyFont="1" applyFill="1" applyBorder="1" applyAlignment="1">
      <alignment horizontal="center" vertical="center" wrapText="1"/>
    </xf>
    <xf numFmtId="0" fontId="26" fillId="0" borderId="41" xfId="2" applyFont="1" applyFill="1" applyBorder="1" applyAlignment="1">
      <alignment horizontal="center" vertical="center" wrapText="1"/>
    </xf>
    <xf numFmtId="0" fontId="26" fillId="0" borderId="43" xfId="1" applyFont="1" applyFill="1" applyBorder="1" applyAlignment="1">
      <alignment horizontal="center" vertical="center" wrapText="1"/>
    </xf>
    <xf numFmtId="0" fontId="26" fillId="0" borderId="24" xfId="1" applyFont="1" applyFill="1" applyBorder="1" applyAlignment="1">
      <alignment horizontal="center" vertical="center" wrapText="1"/>
    </xf>
    <xf numFmtId="0" fontId="26" fillId="0" borderId="44" xfId="1" applyFont="1" applyFill="1" applyBorder="1" applyAlignment="1">
      <alignment horizontal="center" vertical="center" wrapText="1"/>
    </xf>
    <xf numFmtId="0" fontId="26" fillId="0" borderId="48" xfId="1" applyFont="1" applyFill="1" applyBorder="1" applyAlignment="1">
      <alignment horizontal="center" vertical="center" wrapText="1"/>
    </xf>
    <xf numFmtId="14" fontId="26" fillId="0" borderId="35" xfId="1" applyNumberFormat="1" applyFont="1" applyFill="1" applyBorder="1" applyAlignment="1">
      <alignment horizontal="center" vertical="center" wrapText="1"/>
    </xf>
    <xf numFmtId="14" fontId="26" fillId="0" borderId="47" xfId="1" applyNumberFormat="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45" xfId="1" applyFont="1" applyFill="1" applyBorder="1" applyAlignment="1">
      <alignment horizontal="center" vertical="center" wrapText="1"/>
    </xf>
    <xf numFmtId="0" fontId="26" fillId="0" borderId="43" xfId="2" applyFont="1" applyFill="1" applyBorder="1" applyAlignment="1">
      <alignment horizontal="center" vertical="center" wrapText="1"/>
    </xf>
    <xf numFmtId="0" fontId="26" fillId="0" borderId="20" xfId="2" applyFont="1" applyFill="1" applyBorder="1" applyAlignment="1">
      <alignment horizontal="center" vertical="center" wrapText="1"/>
    </xf>
    <xf numFmtId="0" fontId="26" fillId="0" borderId="24" xfId="2" applyFont="1" applyFill="1" applyBorder="1" applyAlignment="1">
      <alignment horizontal="center" vertical="center" wrapText="1"/>
    </xf>
    <xf numFmtId="14" fontId="26" fillId="0" borderId="35" xfId="2" applyNumberFormat="1" applyFont="1" applyFill="1" applyBorder="1" applyAlignment="1">
      <alignment horizontal="center" vertical="center" wrapText="1"/>
    </xf>
    <xf numFmtId="14" fontId="26" fillId="0" borderId="41" xfId="2" applyNumberFormat="1" applyFont="1" applyFill="1" applyBorder="1" applyAlignment="1">
      <alignment horizontal="center" vertical="center" wrapText="1"/>
    </xf>
    <xf numFmtId="14" fontId="26" fillId="0" borderId="47" xfId="2" applyNumberFormat="1" applyFont="1" applyFill="1" applyBorder="1" applyAlignment="1">
      <alignment horizontal="center" vertical="center" wrapText="1"/>
    </xf>
    <xf numFmtId="0" fontId="23" fillId="0" borderId="49" xfId="1" applyFont="1" applyFill="1" applyBorder="1" applyAlignment="1">
      <alignment horizontal="center" vertical="center" wrapText="1"/>
    </xf>
    <xf numFmtId="0" fontId="23" fillId="0" borderId="50" xfId="1" applyFont="1" applyFill="1" applyBorder="1" applyAlignment="1">
      <alignment horizontal="center" vertical="center" wrapText="1"/>
    </xf>
    <xf numFmtId="0" fontId="23" fillId="0" borderId="39" xfId="1" applyFont="1" applyFill="1" applyBorder="1" applyAlignment="1">
      <alignment horizontal="center" vertical="center" wrapText="1"/>
    </xf>
    <xf numFmtId="0" fontId="26" fillId="0" borderId="46" xfId="1" applyFont="1" applyFill="1" applyBorder="1" applyAlignment="1">
      <alignment horizontal="center" vertical="center" wrapText="1"/>
    </xf>
    <xf numFmtId="4" fontId="26" fillId="0" borderId="15" xfId="1" applyNumberFormat="1" applyFont="1" applyFill="1" applyBorder="1" applyAlignment="1">
      <alignment horizontal="center" vertical="center" wrapText="1"/>
    </xf>
    <xf numFmtId="4" fontId="26" fillId="0" borderId="11" xfId="1" applyNumberFormat="1" applyFont="1" applyFill="1" applyBorder="1" applyAlignment="1">
      <alignment horizontal="center" vertical="center" wrapText="1"/>
    </xf>
    <xf numFmtId="0" fontId="26" fillId="0" borderId="15"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19" fillId="0" borderId="19" xfId="2" applyFont="1" applyFill="1" applyBorder="1" applyAlignment="1">
      <alignment horizontal="center" vertical="center" wrapText="1"/>
    </xf>
    <xf numFmtId="14" fontId="19" fillId="0" borderId="20" xfId="1" applyNumberFormat="1" applyFont="1" applyFill="1" applyBorder="1" applyAlignment="1">
      <alignment horizontal="center" vertical="center" wrapText="1"/>
    </xf>
    <xf numFmtId="0" fontId="7" fillId="0" borderId="36"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7" fillId="0" borderId="6" xfId="1" applyFont="1" applyBorder="1" applyAlignment="1">
      <alignment horizontal="left" vertical="center" wrapText="1"/>
    </xf>
    <xf numFmtId="4" fontId="7" fillId="0" borderId="15"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51" xfId="1" applyFont="1" applyFill="1" applyBorder="1" applyAlignment="1">
      <alignment horizontal="center" vertical="center" wrapText="1"/>
    </xf>
    <xf numFmtId="4" fontId="7" fillId="0" borderId="14"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5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26" fillId="0" borderId="4" xfId="0" applyFont="1" applyFill="1" applyBorder="1" applyAlignment="1">
      <alignment horizontal="center" vertical="center" wrapText="1"/>
    </xf>
    <xf numFmtId="49" fontId="26" fillId="0" borderId="3" xfId="2" applyNumberFormat="1" applyFont="1" applyFill="1" applyBorder="1" applyAlignment="1">
      <alignment horizontal="left" vertical="center" wrapText="1"/>
    </xf>
    <xf numFmtId="0" fontId="26" fillId="0" borderId="4" xfId="1" applyNumberFormat="1" applyFont="1" applyFill="1" applyBorder="1" applyAlignment="1">
      <alignment horizontal="left" vertical="center" wrapText="1"/>
    </xf>
    <xf numFmtId="0" fontId="26" fillId="0" borderId="4" xfId="1" applyNumberFormat="1" applyFont="1" applyFill="1" applyBorder="1" applyAlignment="1">
      <alignment horizontal="center" vertical="center" wrapText="1"/>
    </xf>
    <xf numFmtId="0" fontId="26" fillId="0" borderId="27" xfId="2" applyFont="1" applyFill="1" applyBorder="1" applyAlignment="1">
      <alignment horizontal="center" vertical="center" wrapText="1"/>
    </xf>
    <xf numFmtId="4" fontId="26" fillId="0" borderId="9" xfId="2" applyNumberFormat="1" applyFont="1" applyFill="1" applyBorder="1" applyAlignment="1">
      <alignment horizontal="center" vertical="center" wrapText="1"/>
    </xf>
    <xf numFmtId="0" fontId="26" fillId="0" borderId="9" xfId="2" applyNumberFormat="1" applyFont="1" applyFill="1" applyBorder="1" applyAlignment="1">
      <alignment horizontal="left" vertical="center" wrapText="1"/>
    </xf>
    <xf numFmtId="4" fontId="26" fillId="0" borderId="1" xfId="2" applyNumberFormat="1" applyFont="1" applyFill="1" applyBorder="1" applyAlignment="1">
      <alignment vertical="center" wrapText="1"/>
    </xf>
    <xf numFmtId="0" fontId="26" fillId="0" borderId="1" xfId="2" applyFont="1" applyFill="1" applyBorder="1" applyAlignment="1">
      <alignment vertical="center" wrapText="1"/>
    </xf>
    <xf numFmtId="4" fontId="26" fillId="0" borderId="6" xfId="2" applyNumberFormat="1" applyFont="1" applyFill="1" applyBorder="1" applyAlignment="1">
      <alignment horizontal="right" vertical="center" wrapText="1"/>
    </xf>
    <xf numFmtId="4" fontId="26" fillId="0" borderId="11" xfId="2" applyNumberFormat="1" applyFont="1" applyFill="1" applyBorder="1" applyAlignment="1">
      <alignment vertical="center" wrapText="1"/>
    </xf>
    <xf numFmtId="0" fontId="26" fillId="0" borderId="14" xfId="2" applyFont="1" applyFill="1" applyBorder="1" applyAlignment="1">
      <alignment horizontal="left" vertical="center" wrapText="1"/>
    </xf>
    <xf numFmtId="49" fontId="19" fillId="0" borderId="43" xfId="2" applyNumberFormat="1" applyFont="1" applyFill="1" applyBorder="1" applyAlignment="1">
      <alignment horizontal="center" vertical="center" wrapText="1"/>
    </xf>
    <xf numFmtId="49" fontId="19" fillId="0" borderId="20" xfId="2" applyNumberFormat="1" applyFont="1" applyFill="1" applyBorder="1" applyAlignment="1">
      <alignment horizontal="center" vertical="center" wrapText="1"/>
    </xf>
    <xf numFmtId="49" fontId="19" fillId="0" borderId="24" xfId="2" applyNumberFormat="1" applyFont="1" applyFill="1" applyBorder="1" applyAlignment="1">
      <alignment horizontal="center" vertical="center" wrapText="1"/>
    </xf>
    <xf numFmtId="49" fontId="26" fillId="0" borderId="26" xfId="2" applyNumberFormat="1" applyFont="1" applyFill="1" applyBorder="1" applyAlignment="1">
      <alignment horizontal="center" vertical="center" wrapText="1"/>
    </xf>
    <xf numFmtId="0" fontId="19" fillId="0" borderId="6" xfId="2" applyNumberFormat="1" applyFont="1" applyFill="1" applyBorder="1" applyAlignment="1">
      <alignment horizontal="left" vertical="center" wrapText="1"/>
    </xf>
    <xf numFmtId="49" fontId="26" fillId="0" borderId="12" xfId="2" applyNumberFormat="1" applyFont="1" applyFill="1" applyBorder="1" applyAlignment="1">
      <alignment horizontal="left" vertical="center" wrapText="1"/>
    </xf>
    <xf numFmtId="49" fontId="26" fillId="0" borderId="14" xfId="2" applyNumberFormat="1" applyFont="1" applyFill="1" applyBorder="1" applyAlignment="1">
      <alignment horizontal="left" vertical="center" wrapText="1"/>
    </xf>
    <xf numFmtId="49" fontId="26" fillId="0" borderId="6" xfId="2" applyNumberFormat="1" applyFont="1" applyFill="1" applyBorder="1" applyAlignment="1">
      <alignment horizontal="center" vertical="center" wrapText="1"/>
    </xf>
    <xf numFmtId="0" fontId="19" fillId="0" borderId="12" xfId="2" quotePrefix="1" applyNumberFormat="1" applyFont="1" applyFill="1" applyBorder="1" applyAlignment="1">
      <alignment horizontal="left" vertical="center" wrapText="1"/>
    </xf>
    <xf numFmtId="0" fontId="19" fillId="0" borderId="15" xfId="2" applyNumberFormat="1" applyFont="1" applyFill="1" applyBorder="1" applyAlignment="1">
      <alignment horizontal="left" vertical="center" wrapText="1"/>
    </xf>
    <xf numFmtId="0" fontId="26" fillId="0" borderId="11" xfId="2" applyNumberFormat="1" applyFont="1" applyFill="1" applyBorder="1" applyAlignment="1">
      <alignment horizontal="left" vertical="center" wrapText="1"/>
    </xf>
    <xf numFmtId="0" fontId="19" fillId="0" borderId="6" xfId="2" applyFont="1" applyFill="1" applyBorder="1" applyAlignment="1">
      <alignment horizontal="left" vertical="center" wrapText="1"/>
    </xf>
    <xf numFmtId="0" fontId="26" fillId="0" borderId="6" xfId="2" applyNumberFormat="1" applyFont="1" applyFill="1" applyBorder="1" applyAlignment="1">
      <alignment horizontal="left" vertical="center" wrapText="1"/>
    </xf>
    <xf numFmtId="0" fontId="19" fillId="0" borderId="4" xfId="1" applyFont="1" applyFill="1" applyBorder="1" applyAlignment="1">
      <alignment horizontal="left" vertical="center" wrapText="1"/>
    </xf>
    <xf numFmtId="49" fontId="19" fillId="0" borderId="9" xfId="0" applyNumberFormat="1" applyFont="1" applyFill="1" applyBorder="1" applyAlignment="1">
      <alignment horizontal="left" vertical="center" wrapText="1"/>
    </xf>
    <xf numFmtId="49" fontId="19" fillId="0" borderId="9" xfId="0" applyNumberFormat="1" applyFont="1" applyFill="1" applyBorder="1" applyAlignment="1">
      <alignment horizontal="center" vertical="center" wrapText="1"/>
    </xf>
    <xf numFmtId="0" fontId="26" fillId="0" borderId="29" xfId="1" applyFont="1" applyFill="1" applyBorder="1" applyAlignment="1">
      <alignment horizontal="center" vertical="center" wrapText="1"/>
    </xf>
    <xf numFmtId="49" fontId="26" fillId="0" borderId="15" xfId="0" applyNumberFormat="1" applyFont="1" applyFill="1" applyBorder="1" applyAlignment="1">
      <alignment horizontal="center" vertical="center" wrapText="1"/>
    </xf>
    <xf numFmtId="0" fontId="19" fillId="0" borderId="9" xfId="2" applyFont="1" applyFill="1" applyBorder="1" applyAlignment="1">
      <alignment horizontal="left" vertical="center" wrapText="1"/>
    </xf>
    <xf numFmtId="0" fontId="26" fillId="0" borderId="9"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26" fillId="0" borderId="9" xfId="2" quotePrefix="1" applyNumberFormat="1" applyFont="1" applyFill="1" applyBorder="1" applyAlignment="1">
      <alignment horizontal="left"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1</xdr:row>
      <xdr:rowOff>342900</xdr:rowOff>
    </xdr:to>
    <xdr:pic>
      <xdr:nvPicPr>
        <xdr:cNvPr id="1044"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764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18">
          <cell r="K18">
            <v>0</v>
          </cell>
        </row>
        <row r="22">
          <cell r="K22">
            <v>0</v>
          </cell>
        </row>
        <row r="23">
          <cell r="K23">
            <v>408870</v>
          </cell>
        </row>
      </sheetData>
      <sheetData sheetId="2" refreshError="1">
        <row r="7">
          <cell r="K7">
            <v>48000</v>
          </cell>
        </row>
        <row r="11">
          <cell r="K11">
            <v>0</v>
          </cell>
        </row>
        <row r="39">
          <cell r="K39">
            <v>0</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71"/>
      <c r="C2" s="271"/>
      <c r="D2" s="271"/>
      <c r="E2" s="271"/>
      <c r="F2" s="271"/>
      <c r="G2" s="271"/>
      <c r="H2"/>
      <c r="I2" s="9"/>
      <c r="J2" s="9"/>
    </row>
    <row r="3" spans="2:11" ht="21.75" customHeight="1" x14ac:dyDescent="0.2">
      <c r="B3" s="271" t="s">
        <v>287</v>
      </c>
      <c r="C3" s="271"/>
      <c r="D3" s="271"/>
      <c r="E3" s="271"/>
      <c r="F3" s="271"/>
      <c r="G3" s="271"/>
      <c r="H3" s="271"/>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71" t="s">
        <v>260</v>
      </c>
      <c r="C41" s="271"/>
      <c r="D41" s="271"/>
      <c r="E41" s="271"/>
      <c r="F41" s="271"/>
      <c r="G41" s="271"/>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74" t="s">
        <v>69</v>
      </c>
      <c r="C2" s="274"/>
      <c r="D2" s="274"/>
      <c r="E2" s="274"/>
      <c r="F2" s="274"/>
      <c r="G2" s="274"/>
      <c r="H2" s="274"/>
    </row>
    <row r="3" spans="2:10" x14ac:dyDescent="0.2">
      <c r="C3" s="9"/>
    </row>
    <row r="4" spans="2:10" ht="18" customHeight="1" x14ac:dyDescent="0.2">
      <c r="B4" s="272" t="s">
        <v>70</v>
      </c>
      <c r="C4" s="272" t="s">
        <v>54</v>
      </c>
      <c r="D4" s="272" t="s">
        <v>127</v>
      </c>
      <c r="E4" s="272" t="s">
        <v>126</v>
      </c>
      <c r="F4" s="26"/>
      <c r="G4" s="272" t="s">
        <v>90</v>
      </c>
      <c r="H4" s="275" t="s">
        <v>75</v>
      </c>
      <c r="J4" s="272"/>
    </row>
    <row r="5" spans="2:10" ht="18" customHeight="1" x14ac:dyDescent="0.2">
      <c r="B5" s="273"/>
      <c r="C5" s="273"/>
      <c r="D5" s="273" t="s">
        <v>58</v>
      </c>
      <c r="E5" s="273"/>
      <c r="F5" s="19" t="s">
        <v>74</v>
      </c>
      <c r="G5" s="273"/>
      <c r="H5" s="276"/>
      <c r="J5" s="273"/>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tabSelected="1" view="pageBreakPreview" topLeftCell="B1" zoomScale="60" zoomScaleNormal="70" workbookViewId="0">
      <pane ySplit="5" topLeftCell="A10" activePane="bottomLeft" state="frozen"/>
      <selection pane="bottomLeft" activeCell="H13" sqref="H13"/>
    </sheetView>
  </sheetViews>
  <sheetFormatPr baseColWidth="10" defaultRowHeight="12.75" x14ac:dyDescent="0.2"/>
  <cols>
    <col min="1" max="1" width="22.42578125" style="115" customWidth="1"/>
    <col min="2" max="2" width="5.42578125" style="118" customWidth="1"/>
    <col min="3" max="3" width="13.7109375" style="118" hidden="1" customWidth="1"/>
    <col min="4" max="4" width="21.140625" style="118" hidden="1" customWidth="1"/>
    <col min="5" max="5" width="34.7109375" style="119" customWidth="1"/>
    <col min="6" max="6" width="22.42578125" style="118" customWidth="1"/>
    <col min="7" max="7" width="20.42578125" style="119" customWidth="1"/>
    <col min="8" max="8" width="91.140625" style="118" customWidth="1"/>
    <col min="9" max="9" width="34.5703125" style="120" customWidth="1"/>
    <col min="10" max="10" width="23.5703125" style="118" customWidth="1"/>
    <col min="11" max="11" width="21.140625" style="118" customWidth="1"/>
    <col min="12" max="12" width="19" style="118" customWidth="1"/>
    <col min="13" max="13" width="24.140625" style="118" customWidth="1"/>
    <col min="14" max="14" width="30.5703125" style="118" customWidth="1"/>
    <col min="15" max="15" width="31.42578125" style="117" customWidth="1"/>
    <col min="16" max="16" width="35.7109375" style="117" customWidth="1"/>
    <col min="17" max="17" width="55.5703125" style="117" customWidth="1"/>
    <col min="18" max="18" width="33.5703125" style="115" customWidth="1"/>
    <col min="19" max="16384" width="11.42578125" style="115"/>
  </cols>
  <sheetData>
    <row r="1" spans="1:18" ht="27.75" customHeight="1" x14ac:dyDescent="0.2"/>
    <row r="2" spans="1:18" ht="12" customHeight="1" thickBot="1" x14ac:dyDescent="0.25"/>
    <row r="3" spans="1:18" s="146" customFormat="1" ht="16.5" customHeight="1" thickBot="1" x14ac:dyDescent="0.25">
      <c r="A3" s="309" t="s">
        <v>422</v>
      </c>
      <c r="B3" s="143"/>
      <c r="C3" s="144"/>
      <c r="D3" s="144"/>
      <c r="E3" s="144"/>
      <c r="F3" s="144"/>
      <c r="G3" s="144"/>
      <c r="H3" s="144"/>
      <c r="I3" s="144"/>
      <c r="J3" s="144"/>
      <c r="K3" s="144"/>
      <c r="L3" s="144"/>
      <c r="M3" s="144"/>
      <c r="N3" s="144"/>
      <c r="O3" s="144"/>
      <c r="P3" s="144"/>
      <c r="Q3" s="145"/>
    </row>
    <row r="4" spans="1:18" s="146" customFormat="1" ht="38.25" customHeight="1" thickBot="1" x14ac:dyDescent="0.25">
      <c r="A4" s="310"/>
      <c r="B4" s="288" t="s">
        <v>23</v>
      </c>
      <c r="C4" s="288" t="s">
        <v>311</v>
      </c>
      <c r="D4" s="288" t="s">
        <v>310</v>
      </c>
      <c r="E4" s="288" t="s">
        <v>309</v>
      </c>
      <c r="F4" s="288" t="s">
        <v>308</v>
      </c>
      <c r="G4" s="288" t="s">
        <v>435</v>
      </c>
      <c r="H4" s="288" t="s">
        <v>307</v>
      </c>
      <c r="I4" s="286" t="s">
        <v>298</v>
      </c>
      <c r="J4" s="283" t="s">
        <v>299</v>
      </c>
      <c r="K4" s="284"/>
      <c r="L4" s="284"/>
      <c r="M4" s="284"/>
      <c r="N4" s="285"/>
      <c r="O4" s="169" t="s">
        <v>315</v>
      </c>
      <c r="P4" s="169" t="s">
        <v>300</v>
      </c>
      <c r="Q4" s="169" t="s">
        <v>301</v>
      </c>
    </row>
    <row r="5" spans="1:18" s="146" customFormat="1" ht="32.25" thickBot="1" x14ac:dyDescent="0.25">
      <c r="A5" s="310"/>
      <c r="B5" s="289"/>
      <c r="C5" s="289"/>
      <c r="D5" s="289"/>
      <c r="E5" s="289"/>
      <c r="F5" s="289"/>
      <c r="G5" s="289"/>
      <c r="H5" s="289"/>
      <c r="I5" s="287"/>
      <c r="J5" s="170" t="s">
        <v>302</v>
      </c>
      <c r="K5" s="170" t="s">
        <v>303</v>
      </c>
      <c r="L5" s="170" t="s">
        <v>304</v>
      </c>
      <c r="M5" s="170" t="s">
        <v>305</v>
      </c>
      <c r="N5" s="170" t="s">
        <v>306</v>
      </c>
      <c r="O5" s="270"/>
      <c r="P5" s="270"/>
      <c r="Q5" s="171"/>
    </row>
    <row r="6" spans="1:18" ht="67.5" customHeight="1" x14ac:dyDescent="0.2">
      <c r="A6" s="310"/>
      <c r="B6" s="303">
        <v>1</v>
      </c>
      <c r="C6" s="277" t="s">
        <v>61</v>
      </c>
      <c r="D6" s="293" t="s">
        <v>61</v>
      </c>
      <c r="E6" s="280" t="s">
        <v>0</v>
      </c>
      <c r="F6" s="130" t="s">
        <v>72</v>
      </c>
      <c r="G6" s="132">
        <v>0</v>
      </c>
      <c r="H6" s="238" t="s">
        <v>317</v>
      </c>
      <c r="I6" s="131" t="s">
        <v>318</v>
      </c>
      <c r="J6" s="131" t="s">
        <v>319</v>
      </c>
      <c r="K6" s="131" t="s">
        <v>320</v>
      </c>
      <c r="L6" s="132">
        <v>50992898.149999999</v>
      </c>
      <c r="M6" s="131" t="s">
        <v>321</v>
      </c>
      <c r="N6" s="133">
        <v>41809</v>
      </c>
      <c r="O6" s="132">
        <v>4145633.99</v>
      </c>
      <c r="P6" s="353" t="s">
        <v>322</v>
      </c>
      <c r="Q6" s="251" t="s">
        <v>323</v>
      </c>
      <c r="R6" s="116"/>
    </row>
    <row r="7" spans="1:18" ht="150" customHeight="1" thickBot="1" x14ac:dyDescent="0.25">
      <c r="A7" s="310"/>
      <c r="B7" s="305"/>
      <c r="C7" s="278"/>
      <c r="D7" s="294"/>
      <c r="E7" s="282"/>
      <c r="F7" s="159" t="s">
        <v>77</v>
      </c>
      <c r="G7" s="224">
        <v>1952506</v>
      </c>
      <c r="H7" s="354" t="s">
        <v>436</v>
      </c>
      <c r="I7" s="354" t="s">
        <v>411</v>
      </c>
      <c r="J7" s="172"/>
      <c r="K7" s="172"/>
      <c r="L7" s="172"/>
      <c r="M7" s="172"/>
      <c r="N7" s="172"/>
      <c r="O7" s="172"/>
      <c r="P7" s="172"/>
      <c r="Q7" s="173"/>
      <c r="R7" s="116"/>
    </row>
    <row r="8" spans="1:18" ht="189" customHeight="1" x14ac:dyDescent="0.2">
      <c r="A8" s="310"/>
      <c r="B8" s="295">
        <v>3</v>
      </c>
      <c r="C8" s="302">
        <v>180989</v>
      </c>
      <c r="D8" s="290">
        <v>41046</v>
      </c>
      <c r="E8" s="288" t="s">
        <v>7</v>
      </c>
      <c r="F8" s="174" t="s">
        <v>364</v>
      </c>
      <c r="G8" s="209">
        <v>55939</v>
      </c>
      <c r="H8" s="355" t="s">
        <v>437</v>
      </c>
      <c r="I8" s="356" t="s">
        <v>415</v>
      </c>
      <c r="J8" s="128"/>
      <c r="K8" s="128"/>
      <c r="L8" s="128"/>
      <c r="M8" s="128"/>
      <c r="N8" s="128"/>
      <c r="O8" s="128"/>
      <c r="P8" s="128"/>
      <c r="Q8" s="129"/>
      <c r="R8" s="116"/>
    </row>
    <row r="9" spans="1:18" ht="15" customHeight="1" x14ac:dyDescent="0.2">
      <c r="A9" s="310"/>
      <c r="B9" s="301"/>
      <c r="C9" s="302"/>
      <c r="D9" s="290"/>
      <c r="E9" s="292"/>
      <c r="F9" s="152" t="s">
        <v>296</v>
      </c>
      <c r="G9" s="266">
        <v>64000</v>
      </c>
      <c r="H9" s="240"/>
      <c r="I9" s="212"/>
      <c r="J9" s="268"/>
      <c r="K9" s="268"/>
      <c r="L9" s="268"/>
      <c r="M9" s="268"/>
      <c r="N9" s="268"/>
      <c r="O9" s="268"/>
      <c r="P9" s="268"/>
      <c r="Q9" s="154"/>
      <c r="R9" s="116"/>
    </row>
    <row r="10" spans="1:18" ht="15" customHeight="1" x14ac:dyDescent="0.2">
      <c r="A10" s="310"/>
      <c r="B10" s="301"/>
      <c r="C10" s="302"/>
      <c r="D10" s="290"/>
      <c r="E10" s="292"/>
      <c r="F10" s="139" t="s">
        <v>72</v>
      </c>
      <c r="G10" s="210"/>
      <c r="H10" s="241"/>
      <c r="I10" s="175"/>
      <c r="J10" s="175" t="s">
        <v>61</v>
      </c>
      <c r="K10" s="175" t="s">
        <v>61</v>
      </c>
      <c r="L10" s="175" t="s">
        <v>61</v>
      </c>
      <c r="M10" s="175" t="s">
        <v>61</v>
      </c>
      <c r="N10" s="175" t="s">
        <v>61</v>
      </c>
      <c r="O10" s="175" t="s">
        <v>61</v>
      </c>
      <c r="P10" s="175" t="s">
        <v>61</v>
      </c>
      <c r="Q10" s="176" t="s">
        <v>61</v>
      </c>
      <c r="R10" s="116"/>
    </row>
    <row r="11" spans="1:18" ht="15.75" customHeight="1" x14ac:dyDescent="0.2">
      <c r="A11" s="310"/>
      <c r="B11" s="301"/>
      <c r="C11" s="302"/>
      <c r="D11" s="290"/>
      <c r="E11" s="292"/>
      <c r="F11" s="139" t="s">
        <v>297</v>
      </c>
      <c r="G11" s="210"/>
      <c r="H11" s="241"/>
      <c r="I11" s="175"/>
      <c r="J11" s="175"/>
      <c r="K11" s="175"/>
      <c r="L11" s="175"/>
      <c r="M11" s="175"/>
      <c r="N11" s="175"/>
      <c r="O11" s="175"/>
      <c r="P11" s="175"/>
      <c r="Q11" s="176"/>
    </row>
    <row r="12" spans="1:18" ht="202.5" customHeight="1" thickBot="1" x14ac:dyDescent="0.25">
      <c r="A12" s="310"/>
      <c r="B12" s="296"/>
      <c r="C12" s="312"/>
      <c r="D12" s="291"/>
      <c r="E12" s="289"/>
      <c r="F12" s="158" t="s">
        <v>77</v>
      </c>
      <c r="G12" s="211"/>
      <c r="H12" s="239"/>
      <c r="I12" s="177"/>
      <c r="J12" s="177"/>
      <c r="K12" s="177"/>
      <c r="L12" s="177"/>
      <c r="M12" s="177"/>
      <c r="N12" s="177"/>
      <c r="O12" s="177"/>
      <c r="P12" s="177"/>
      <c r="Q12" s="178"/>
    </row>
    <row r="13" spans="1:18" ht="221.25" customHeight="1" thickBot="1" x14ac:dyDescent="0.25">
      <c r="A13" s="310"/>
      <c r="B13" s="249">
        <v>4</v>
      </c>
      <c r="C13" s="234">
        <v>1809209</v>
      </c>
      <c r="D13" s="235">
        <v>41046</v>
      </c>
      <c r="E13" s="222" t="s">
        <v>28</v>
      </c>
      <c r="F13" s="357" t="s">
        <v>77</v>
      </c>
      <c r="G13" s="358">
        <v>4883000</v>
      </c>
      <c r="H13" s="359" t="s">
        <v>432</v>
      </c>
      <c r="I13" s="359" t="s">
        <v>399</v>
      </c>
      <c r="J13" s="140"/>
      <c r="K13" s="140"/>
      <c r="L13" s="140"/>
      <c r="M13" s="140"/>
      <c r="N13" s="140"/>
      <c r="O13" s="140"/>
      <c r="P13" s="140"/>
      <c r="Q13" s="236"/>
    </row>
    <row r="14" spans="1:18" ht="119.25" customHeight="1" thickBot="1" x14ac:dyDescent="0.25">
      <c r="A14" s="310"/>
      <c r="B14" s="161">
        <v>5</v>
      </c>
      <c r="C14" s="201">
        <v>180920</v>
      </c>
      <c r="D14" s="181">
        <v>41046</v>
      </c>
      <c r="E14" s="222" t="s">
        <v>29</v>
      </c>
      <c r="F14" s="357" t="s">
        <v>77</v>
      </c>
      <c r="G14" s="358">
        <v>1126000</v>
      </c>
      <c r="H14" s="359" t="s">
        <v>423</v>
      </c>
      <c r="I14" s="359" t="s">
        <v>400</v>
      </c>
      <c r="J14" s="140"/>
      <c r="K14" s="140"/>
      <c r="L14" s="140"/>
      <c r="M14" s="140"/>
      <c r="N14" s="140"/>
      <c r="O14" s="140"/>
      <c r="P14" s="140"/>
      <c r="Q14" s="142"/>
      <c r="R14" s="116"/>
    </row>
    <row r="15" spans="1:18" ht="153.75" customHeight="1" thickBot="1" x14ac:dyDescent="0.25">
      <c r="A15" s="310"/>
      <c r="B15" s="179">
        <v>6</v>
      </c>
      <c r="C15" s="156">
        <v>181094</v>
      </c>
      <c r="D15" s="182">
        <v>41046</v>
      </c>
      <c r="E15" s="222" t="s">
        <v>4</v>
      </c>
      <c r="F15" s="357" t="s">
        <v>77</v>
      </c>
      <c r="G15" s="358">
        <v>1225500</v>
      </c>
      <c r="H15" s="359" t="s">
        <v>438</v>
      </c>
      <c r="I15" s="359" t="s">
        <v>401</v>
      </c>
      <c r="J15" s="140"/>
      <c r="K15" s="140"/>
      <c r="L15" s="140"/>
      <c r="M15" s="140"/>
      <c r="N15" s="140"/>
      <c r="O15" s="140"/>
      <c r="P15" s="140"/>
      <c r="Q15" s="142"/>
    </row>
    <row r="16" spans="1:18" ht="102.75" customHeight="1" x14ac:dyDescent="0.2">
      <c r="A16" s="310"/>
      <c r="B16" s="303">
        <v>7</v>
      </c>
      <c r="C16" s="277">
        <v>211309</v>
      </c>
      <c r="D16" s="306">
        <v>41156</v>
      </c>
      <c r="E16" s="280" t="s">
        <v>9</v>
      </c>
      <c r="F16" s="130" t="s">
        <v>95</v>
      </c>
      <c r="G16" s="132">
        <v>162000</v>
      </c>
      <c r="H16" s="238" t="s">
        <v>382</v>
      </c>
      <c r="I16" s="131"/>
      <c r="J16" s="131"/>
      <c r="K16" s="131"/>
      <c r="L16" s="132"/>
      <c r="M16" s="131"/>
      <c r="N16" s="133"/>
      <c r="O16" s="131"/>
      <c r="P16" s="131"/>
      <c r="Q16" s="134"/>
    </row>
    <row r="17" spans="1:18" s="237" customFormat="1" ht="90" x14ac:dyDescent="0.2">
      <c r="A17" s="310"/>
      <c r="B17" s="304"/>
      <c r="C17" s="278"/>
      <c r="D17" s="307"/>
      <c r="E17" s="281"/>
      <c r="F17" s="138" t="s">
        <v>72</v>
      </c>
      <c r="G17" s="360">
        <v>6970772</v>
      </c>
      <c r="H17" s="242" t="s">
        <v>424</v>
      </c>
      <c r="I17" s="361" t="s">
        <v>412</v>
      </c>
      <c r="J17" s="183" t="s">
        <v>396</v>
      </c>
      <c r="K17" s="183" t="s">
        <v>397</v>
      </c>
      <c r="L17" s="184">
        <v>8342317.4299999997</v>
      </c>
      <c r="M17" s="183">
        <v>270</v>
      </c>
      <c r="N17" s="183" t="s">
        <v>398</v>
      </c>
      <c r="O17" s="183"/>
      <c r="P17" s="183"/>
      <c r="Q17" s="250"/>
    </row>
    <row r="18" spans="1:18" ht="30.75" thickBot="1" x14ac:dyDescent="0.25">
      <c r="A18" s="310"/>
      <c r="B18" s="305"/>
      <c r="C18" s="279"/>
      <c r="D18" s="308"/>
      <c r="E18" s="282"/>
      <c r="F18" s="159" t="s">
        <v>290</v>
      </c>
      <c r="G18" s="186">
        <v>2090988</v>
      </c>
      <c r="H18" s="243" t="s">
        <v>402</v>
      </c>
      <c r="I18" s="172"/>
      <c r="J18" s="172"/>
      <c r="K18" s="172"/>
      <c r="L18" s="186"/>
      <c r="M18" s="172"/>
      <c r="N18" s="172"/>
      <c r="O18" s="172"/>
      <c r="P18" s="172"/>
      <c r="Q18" s="173"/>
      <c r="R18" s="116"/>
    </row>
    <row r="19" spans="1:18" ht="134.25" customHeight="1" x14ac:dyDescent="0.2">
      <c r="A19" s="310"/>
      <c r="B19" s="303">
        <v>8</v>
      </c>
      <c r="C19" s="277">
        <v>237720</v>
      </c>
      <c r="D19" s="306">
        <v>41421</v>
      </c>
      <c r="E19" s="280" t="s">
        <v>10</v>
      </c>
      <c r="F19" s="130" t="s">
        <v>95</v>
      </c>
      <c r="G19" s="132">
        <v>0</v>
      </c>
      <c r="H19" s="244" t="s">
        <v>383</v>
      </c>
      <c r="I19" s="131"/>
      <c r="J19" s="131"/>
      <c r="K19" s="131"/>
      <c r="L19" s="132"/>
      <c r="M19" s="131"/>
      <c r="N19" s="133"/>
      <c r="O19" s="131"/>
      <c r="P19" s="131"/>
      <c r="Q19" s="134"/>
      <c r="R19" s="116"/>
    </row>
    <row r="20" spans="1:18" ht="246.75" customHeight="1" thickBot="1" x14ac:dyDescent="0.25">
      <c r="A20" s="310"/>
      <c r="B20" s="304"/>
      <c r="C20" s="278"/>
      <c r="D20" s="307"/>
      <c r="E20" s="281"/>
      <c r="F20" s="138" t="s">
        <v>72</v>
      </c>
      <c r="G20" s="362">
        <v>2967578</v>
      </c>
      <c r="H20" s="242" t="s">
        <v>439</v>
      </c>
      <c r="I20" s="361" t="s">
        <v>440</v>
      </c>
      <c r="J20" s="183" t="s">
        <v>428</v>
      </c>
      <c r="K20" s="183" t="s">
        <v>429</v>
      </c>
      <c r="L20" s="184"/>
      <c r="M20" s="183"/>
      <c r="N20" s="187"/>
      <c r="O20" s="183"/>
      <c r="P20" s="183"/>
      <c r="Q20" s="250"/>
      <c r="R20" s="116"/>
    </row>
    <row r="21" spans="1:18" ht="87" customHeight="1" thickBot="1" x14ac:dyDescent="0.25">
      <c r="A21" s="310"/>
      <c r="B21" s="305"/>
      <c r="C21" s="278"/>
      <c r="D21" s="307"/>
      <c r="E21" s="282"/>
      <c r="F21" s="159" t="s">
        <v>77</v>
      </c>
      <c r="G21" s="186"/>
      <c r="H21" s="243" t="s">
        <v>403</v>
      </c>
      <c r="I21" s="172"/>
      <c r="J21" s="172"/>
      <c r="K21" s="172"/>
      <c r="L21" s="186"/>
      <c r="M21" s="172"/>
      <c r="N21" s="188"/>
      <c r="O21" s="172"/>
      <c r="P21" s="172"/>
      <c r="Q21" s="173"/>
      <c r="R21" s="116"/>
    </row>
    <row r="22" spans="1:18" ht="90.75" customHeight="1" x14ac:dyDescent="0.2">
      <c r="A22" s="310"/>
      <c r="B22" s="303">
        <v>9</v>
      </c>
      <c r="C22" s="277">
        <v>238552</v>
      </c>
      <c r="D22" s="306">
        <v>41591</v>
      </c>
      <c r="E22" s="280" t="s">
        <v>12</v>
      </c>
      <c r="F22" s="130" t="s">
        <v>95</v>
      </c>
      <c r="G22" s="132">
        <v>0</v>
      </c>
      <c r="H22" s="244" t="s">
        <v>384</v>
      </c>
      <c r="I22" s="131" t="s">
        <v>356</v>
      </c>
      <c r="J22" s="131"/>
      <c r="K22" s="131"/>
      <c r="L22" s="132"/>
      <c r="M22" s="131"/>
      <c r="N22" s="133"/>
      <c r="O22" s="131"/>
      <c r="P22" s="131"/>
      <c r="Q22" s="134"/>
      <c r="R22" s="116"/>
    </row>
    <row r="23" spans="1:18" ht="234.75" customHeight="1" x14ac:dyDescent="0.2">
      <c r="A23" s="310"/>
      <c r="B23" s="304"/>
      <c r="C23" s="278"/>
      <c r="D23" s="307"/>
      <c r="E23" s="281"/>
      <c r="F23" s="138" t="s">
        <v>72</v>
      </c>
      <c r="G23" s="360">
        <v>2250714</v>
      </c>
      <c r="H23" s="242" t="s">
        <v>441</v>
      </c>
      <c r="I23" s="361" t="s">
        <v>413</v>
      </c>
      <c r="J23" s="183"/>
      <c r="K23" s="183"/>
      <c r="L23" s="184"/>
      <c r="M23" s="183"/>
      <c r="N23" s="183"/>
      <c r="O23" s="183"/>
      <c r="P23" s="183"/>
      <c r="Q23" s="250"/>
      <c r="R23" s="116"/>
    </row>
    <row r="24" spans="1:18" ht="56.25" customHeight="1" thickBot="1" x14ac:dyDescent="0.25">
      <c r="A24" s="310"/>
      <c r="B24" s="305"/>
      <c r="C24" s="279"/>
      <c r="D24" s="308"/>
      <c r="E24" s="282"/>
      <c r="F24" s="159" t="s">
        <v>77</v>
      </c>
      <c r="G24" s="186"/>
      <c r="H24" s="243" t="s">
        <v>403</v>
      </c>
      <c r="I24" s="172"/>
      <c r="J24" s="172"/>
      <c r="K24" s="172"/>
      <c r="L24" s="186"/>
      <c r="M24" s="172"/>
      <c r="N24" s="172"/>
      <c r="O24" s="172"/>
      <c r="P24" s="172"/>
      <c r="Q24" s="173"/>
      <c r="R24" s="116"/>
    </row>
    <row r="25" spans="1:18" ht="105.75" customHeight="1" x14ac:dyDescent="0.2">
      <c r="A25" s="310"/>
      <c r="B25" s="303">
        <v>10</v>
      </c>
      <c r="C25" s="277">
        <v>269832</v>
      </c>
      <c r="D25" s="306">
        <v>41592</v>
      </c>
      <c r="E25" s="280" t="s">
        <v>359</v>
      </c>
      <c r="F25" s="233" t="s">
        <v>95</v>
      </c>
      <c r="G25" s="132"/>
      <c r="H25" s="244" t="s">
        <v>385</v>
      </c>
      <c r="I25" s="131" t="s">
        <v>357</v>
      </c>
      <c r="J25" s="131"/>
      <c r="K25" s="131"/>
      <c r="L25" s="131"/>
      <c r="M25" s="131"/>
      <c r="N25" s="133"/>
      <c r="O25" s="131"/>
      <c r="P25" s="131"/>
      <c r="Q25" s="134"/>
      <c r="R25" s="116"/>
    </row>
    <row r="26" spans="1:18" ht="87.75" customHeight="1" x14ac:dyDescent="0.2">
      <c r="A26" s="310"/>
      <c r="B26" s="304"/>
      <c r="C26" s="278"/>
      <c r="D26" s="307"/>
      <c r="E26" s="281"/>
      <c r="F26" s="155" t="s">
        <v>72</v>
      </c>
      <c r="G26" s="363">
        <v>2031481</v>
      </c>
      <c r="H26" s="364" t="s">
        <v>442</v>
      </c>
      <c r="I26" s="361" t="s">
        <v>414</v>
      </c>
      <c r="J26" s="189"/>
      <c r="K26" s="189"/>
      <c r="L26" s="189"/>
      <c r="M26" s="189"/>
      <c r="N26" s="190"/>
      <c r="O26" s="191"/>
      <c r="P26" s="191"/>
      <c r="Q26" s="252"/>
      <c r="R26" s="116"/>
    </row>
    <row r="27" spans="1:18" ht="105" customHeight="1" thickBot="1" x14ac:dyDescent="0.25">
      <c r="A27" s="310"/>
      <c r="B27" s="305"/>
      <c r="C27" s="278"/>
      <c r="D27" s="307"/>
      <c r="E27" s="282"/>
      <c r="F27" s="159" t="s">
        <v>77</v>
      </c>
      <c r="G27" s="214">
        <v>573195</v>
      </c>
      <c r="H27" s="243" t="s">
        <v>404</v>
      </c>
      <c r="I27" s="243" t="s">
        <v>373</v>
      </c>
      <c r="J27" s="172"/>
      <c r="K27" s="172"/>
      <c r="L27" s="172"/>
      <c r="M27" s="172"/>
      <c r="N27" s="172"/>
      <c r="O27" s="172"/>
      <c r="P27" s="172"/>
      <c r="Q27" s="173"/>
      <c r="R27" s="116"/>
    </row>
    <row r="28" spans="1:18" ht="41.25" customHeight="1" x14ac:dyDescent="0.2">
      <c r="A28" s="310"/>
      <c r="B28" s="303">
        <v>11</v>
      </c>
      <c r="C28" s="277">
        <v>274698</v>
      </c>
      <c r="D28" s="306">
        <v>41745</v>
      </c>
      <c r="E28" s="365" t="s">
        <v>353</v>
      </c>
      <c r="F28" s="135" t="s">
        <v>95</v>
      </c>
      <c r="G28" s="215">
        <f>+'[1]ANEXO 2'!$K$18</f>
        <v>0</v>
      </c>
      <c r="H28" s="245"/>
      <c r="I28" s="136"/>
      <c r="J28" s="136"/>
      <c r="K28" s="136"/>
      <c r="L28" s="136"/>
      <c r="M28" s="136"/>
      <c r="N28" s="136"/>
      <c r="O28" s="136"/>
      <c r="P28" s="136"/>
      <c r="Q28" s="137"/>
      <c r="R28" s="116"/>
    </row>
    <row r="29" spans="1:18" ht="54.75" customHeight="1" x14ac:dyDescent="0.2">
      <c r="A29" s="310"/>
      <c r="B29" s="304"/>
      <c r="C29" s="278"/>
      <c r="D29" s="307"/>
      <c r="E29" s="366"/>
      <c r="F29" s="192" t="s">
        <v>354</v>
      </c>
      <c r="G29" s="208" t="s">
        <v>352</v>
      </c>
      <c r="H29" s="246" t="s">
        <v>349</v>
      </c>
      <c r="I29" s="183" t="s">
        <v>346</v>
      </c>
      <c r="J29" s="193" t="s">
        <v>324</v>
      </c>
      <c r="K29" s="193"/>
      <c r="L29" s="194">
        <v>235421.85</v>
      </c>
      <c r="M29" s="193" t="s">
        <v>325</v>
      </c>
      <c r="N29" s="195"/>
      <c r="O29" s="193"/>
      <c r="P29" s="196"/>
      <c r="Q29" s="197"/>
      <c r="R29" s="116"/>
    </row>
    <row r="30" spans="1:18" ht="409.5" customHeight="1" thickBot="1" x14ac:dyDescent="0.25">
      <c r="A30" s="310"/>
      <c r="B30" s="305"/>
      <c r="C30" s="278"/>
      <c r="D30" s="307"/>
      <c r="E30" s="367"/>
      <c r="F30" s="368" t="s">
        <v>77</v>
      </c>
      <c r="G30" s="186"/>
      <c r="H30" s="369" t="s">
        <v>430</v>
      </c>
      <c r="I30" s="370" t="s">
        <v>405</v>
      </c>
      <c r="J30" s="172"/>
      <c r="K30" s="172"/>
      <c r="L30" s="172"/>
      <c r="M30" s="172"/>
      <c r="N30" s="172"/>
      <c r="O30" s="172"/>
      <c r="P30" s="172"/>
      <c r="Q30" s="173"/>
      <c r="R30" s="116"/>
    </row>
    <row r="31" spans="1:18" ht="170.25" customHeight="1" x14ac:dyDescent="0.2">
      <c r="A31" s="310"/>
      <c r="B31" s="303">
        <v>12</v>
      </c>
      <c r="C31" s="277">
        <v>273121</v>
      </c>
      <c r="D31" s="306">
        <v>41883</v>
      </c>
      <c r="E31" s="280" t="s">
        <v>55</v>
      </c>
      <c r="F31" s="130" t="s">
        <v>95</v>
      </c>
      <c r="G31" s="132">
        <f>+'[1]ANEXO 2'!$K$18</f>
        <v>0</v>
      </c>
      <c r="H31" s="238" t="s">
        <v>443</v>
      </c>
      <c r="I31" s="131" t="s">
        <v>416</v>
      </c>
      <c r="J31" s="131"/>
      <c r="K31" s="131"/>
      <c r="L31" s="131"/>
      <c r="M31" s="131"/>
      <c r="N31" s="133"/>
      <c r="O31" s="131"/>
      <c r="P31" s="131"/>
      <c r="Q31" s="134"/>
      <c r="R31" s="116"/>
    </row>
    <row r="32" spans="1:18" ht="15" customHeight="1" x14ac:dyDescent="0.2">
      <c r="A32" s="310"/>
      <c r="B32" s="304"/>
      <c r="C32" s="278"/>
      <c r="D32" s="307"/>
      <c r="E32" s="281"/>
      <c r="F32" s="155" t="s">
        <v>365</v>
      </c>
      <c r="G32" s="214">
        <v>0</v>
      </c>
      <c r="H32" s="247" t="s">
        <v>393</v>
      </c>
      <c r="I32" s="189"/>
      <c r="J32" s="189"/>
      <c r="K32" s="189"/>
      <c r="L32" s="189"/>
      <c r="M32" s="189"/>
      <c r="N32" s="190"/>
      <c r="O32" s="189"/>
      <c r="P32" s="189"/>
      <c r="Q32" s="198"/>
      <c r="R32" s="116"/>
    </row>
    <row r="33" spans="1:18" ht="15" customHeight="1" x14ac:dyDescent="0.2">
      <c r="A33" s="310"/>
      <c r="B33" s="304"/>
      <c r="C33" s="278"/>
      <c r="D33" s="307"/>
      <c r="E33" s="281"/>
      <c r="F33" s="155" t="s">
        <v>72</v>
      </c>
      <c r="G33" s="214"/>
      <c r="H33" s="247"/>
      <c r="I33" s="189"/>
      <c r="J33" s="189"/>
      <c r="K33" s="183"/>
      <c r="L33" s="183"/>
      <c r="M33" s="183"/>
      <c r="N33" s="183"/>
      <c r="O33" s="183"/>
      <c r="P33" s="183"/>
      <c r="Q33" s="185"/>
      <c r="R33" s="116"/>
    </row>
    <row r="34" spans="1:18" ht="33.75" customHeight="1" thickBot="1" x14ac:dyDescent="0.25">
      <c r="A34" s="310"/>
      <c r="B34" s="305"/>
      <c r="C34" s="279"/>
      <c r="D34" s="308"/>
      <c r="E34" s="282"/>
      <c r="F34" s="159" t="s">
        <v>290</v>
      </c>
      <c r="G34" s="186"/>
      <c r="H34" s="243"/>
      <c r="I34" s="172"/>
      <c r="J34" s="172"/>
      <c r="K34" s="172"/>
      <c r="L34" s="172"/>
      <c r="M34" s="172"/>
      <c r="N34" s="172"/>
      <c r="O34" s="172"/>
      <c r="P34" s="172"/>
      <c r="Q34" s="173"/>
      <c r="R34" s="116"/>
    </row>
    <row r="35" spans="1:18" ht="150" x14ac:dyDescent="0.2">
      <c r="A35" s="310"/>
      <c r="B35" s="295">
        <v>13</v>
      </c>
      <c r="C35" s="297">
        <v>277717</v>
      </c>
      <c r="D35" s="299">
        <v>42234</v>
      </c>
      <c r="E35" s="288" t="s">
        <v>291</v>
      </c>
      <c r="F35" s="174" t="s">
        <v>289</v>
      </c>
      <c r="G35" s="209">
        <v>237320</v>
      </c>
      <c r="H35" s="244" t="s">
        <v>387</v>
      </c>
      <c r="I35" s="131" t="s">
        <v>381</v>
      </c>
      <c r="J35" s="128"/>
      <c r="K35" s="128"/>
      <c r="L35" s="128"/>
      <c r="M35" s="128"/>
      <c r="N35" s="128"/>
      <c r="O35" s="128"/>
      <c r="P35" s="128"/>
      <c r="Q35" s="129"/>
      <c r="R35" s="116"/>
    </row>
    <row r="36" spans="1:18" ht="15" customHeight="1" x14ac:dyDescent="0.2">
      <c r="A36" s="310"/>
      <c r="B36" s="301"/>
      <c r="C36" s="302"/>
      <c r="D36" s="290"/>
      <c r="E36" s="292"/>
      <c r="F36" s="156" t="s">
        <v>296</v>
      </c>
      <c r="G36" s="216">
        <v>111580</v>
      </c>
      <c r="H36" s="371" t="s">
        <v>393</v>
      </c>
      <c r="I36" s="191"/>
      <c r="J36" s="199"/>
      <c r="K36" s="199"/>
      <c r="L36" s="199"/>
      <c r="M36" s="199"/>
      <c r="N36" s="199"/>
      <c r="O36" s="199"/>
      <c r="P36" s="199"/>
      <c r="Q36" s="167"/>
      <c r="R36" s="116"/>
    </row>
    <row r="37" spans="1:18" ht="15.75" customHeight="1" thickBot="1" x14ac:dyDescent="0.25">
      <c r="A37" s="310"/>
      <c r="B37" s="296"/>
      <c r="C37" s="298"/>
      <c r="D37" s="300"/>
      <c r="E37" s="289"/>
      <c r="F37" s="158" t="s">
        <v>72</v>
      </c>
      <c r="G37" s="211"/>
      <c r="H37" s="239"/>
      <c r="I37" s="177"/>
      <c r="J37" s="177"/>
      <c r="K37" s="177"/>
      <c r="L37" s="177"/>
      <c r="M37" s="177"/>
      <c r="N37" s="177"/>
      <c r="O37" s="177"/>
      <c r="P37" s="177"/>
      <c r="Q37" s="178"/>
      <c r="R37" s="116"/>
    </row>
    <row r="38" spans="1:18" ht="15" customHeight="1" x14ac:dyDescent="0.2">
      <c r="A38" s="310"/>
      <c r="B38" s="303">
        <v>14</v>
      </c>
      <c r="C38" s="277">
        <v>273254</v>
      </c>
      <c r="D38" s="306">
        <v>41883</v>
      </c>
      <c r="E38" s="280" t="s">
        <v>360</v>
      </c>
      <c r="F38" s="130" t="s">
        <v>95</v>
      </c>
      <c r="G38" s="132">
        <f>+'[1]ANEXO 2'!$K$22</f>
        <v>0</v>
      </c>
      <c r="H38" s="238"/>
      <c r="I38" s="131"/>
      <c r="J38" s="131"/>
      <c r="K38" s="131"/>
      <c r="L38" s="131"/>
      <c r="M38" s="131"/>
      <c r="N38" s="131"/>
      <c r="O38" s="131"/>
      <c r="P38" s="131"/>
      <c r="Q38" s="134"/>
      <c r="R38" s="116"/>
    </row>
    <row r="39" spans="1:18" ht="138" customHeight="1" thickBot="1" x14ac:dyDescent="0.25">
      <c r="A39" s="310"/>
      <c r="B39" s="304"/>
      <c r="C39" s="278"/>
      <c r="D39" s="307"/>
      <c r="E39" s="281"/>
      <c r="F39" s="230" t="s">
        <v>72</v>
      </c>
      <c r="G39" s="224">
        <f>+'[1]ANEXO 2'!$K$23</f>
        <v>408870</v>
      </c>
      <c r="H39" s="248" t="s">
        <v>350</v>
      </c>
      <c r="I39" s="196" t="s">
        <v>351</v>
      </c>
      <c r="J39" s="196" t="s">
        <v>326</v>
      </c>
      <c r="K39" s="196" t="s">
        <v>327</v>
      </c>
      <c r="L39" s="229">
        <v>591292.57999999996</v>
      </c>
      <c r="M39" s="196" t="s">
        <v>328</v>
      </c>
      <c r="N39" s="231">
        <v>42831</v>
      </c>
      <c r="O39" s="196" t="s">
        <v>61</v>
      </c>
      <c r="P39" s="196" t="s">
        <v>343</v>
      </c>
      <c r="Q39" s="197" t="s">
        <v>347</v>
      </c>
    </row>
    <row r="40" spans="1:18" ht="238.5" customHeight="1" thickBot="1" x14ac:dyDescent="0.25">
      <c r="A40" s="310"/>
      <c r="B40" s="305"/>
      <c r="C40" s="279"/>
      <c r="D40" s="308"/>
      <c r="E40" s="317"/>
      <c r="F40" s="357" t="s">
        <v>77</v>
      </c>
      <c r="G40" s="358">
        <v>58060</v>
      </c>
      <c r="H40" s="359" t="s">
        <v>406</v>
      </c>
      <c r="I40" s="372" t="s">
        <v>407</v>
      </c>
      <c r="J40" s="228"/>
      <c r="K40" s="228"/>
      <c r="L40" s="228"/>
      <c r="M40" s="228"/>
      <c r="N40" s="228"/>
      <c r="O40" s="228"/>
      <c r="P40" s="228"/>
      <c r="Q40" s="232"/>
    </row>
    <row r="41" spans="1:18" ht="220.5" customHeight="1" thickBot="1" x14ac:dyDescent="0.25">
      <c r="A41" s="310"/>
      <c r="B41" s="161">
        <v>15</v>
      </c>
      <c r="C41" s="156">
        <v>273262</v>
      </c>
      <c r="D41" s="182">
        <v>41911</v>
      </c>
      <c r="E41" s="222" t="s">
        <v>65</v>
      </c>
      <c r="F41" s="180" t="s">
        <v>77</v>
      </c>
      <c r="G41" s="358">
        <v>4236212</v>
      </c>
      <c r="H41" s="386" t="s">
        <v>433</v>
      </c>
      <c r="I41" s="372" t="s">
        <v>407</v>
      </c>
      <c r="J41" s="140" t="s">
        <v>61</v>
      </c>
      <c r="K41" s="140" t="s">
        <v>61</v>
      </c>
      <c r="L41" s="140" t="s">
        <v>61</v>
      </c>
      <c r="M41" s="140" t="s">
        <v>61</v>
      </c>
      <c r="N41" s="140" t="s">
        <v>61</v>
      </c>
      <c r="O41" s="140" t="s">
        <v>61</v>
      </c>
      <c r="P41" s="140" t="s">
        <v>61</v>
      </c>
      <c r="Q41" s="142" t="s">
        <v>61</v>
      </c>
    </row>
    <row r="42" spans="1:18" ht="231.75" customHeight="1" thickBot="1" x14ac:dyDescent="0.25">
      <c r="A42" s="310"/>
      <c r="B42" s="179">
        <v>16</v>
      </c>
      <c r="C42" s="201">
        <v>276479</v>
      </c>
      <c r="D42" s="181">
        <v>42349</v>
      </c>
      <c r="E42" s="269" t="s">
        <v>312</v>
      </c>
      <c r="F42" s="261" t="s">
        <v>77</v>
      </c>
      <c r="G42" s="214">
        <v>8564816</v>
      </c>
      <c r="H42" s="373" t="s">
        <v>434</v>
      </c>
      <c r="I42" s="372" t="s">
        <v>407</v>
      </c>
      <c r="J42" s="217" t="s">
        <v>61</v>
      </c>
      <c r="K42" s="217" t="s">
        <v>61</v>
      </c>
      <c r="L42" s="217" t="s">
        <v>61</v>
      </c>
      <c r="M42" s="217" t="s">
        <v>61</v>
      </c>
      <c r="N42" s="217" t="s">
        <v>61</v>
      </c>
      <c r="O42" s="217" t="s">
        <v>61</v>
      </c>
      <c r="P42" s="217" t="s">
        <v>61</v>
      </c>
      <c r="Q42" s="168" t="s">
        <v>61</v>
      </c>
    </row>
    <row r="43" spans="1:18" ht="15" x14ac:dyDescent="0.2">
      <c r="A43" s="310"/>
      <c r="B43" s="301">
        <v>22</v>
      </c>
      <c r="C43" s="302">
        <v>305648</v>
      </c>
      <c r="D43" s="290">
        <v>43145</v>
      </c>
      <c r="E43" s="318" t="s">
        <v>376</v>
      </c>
      <c r="F43" s="297" t="s">
        <v>361</v>
      </c>
      <c r="G43" s="313"/>
      <c r="H43" s="374" t="s">
        <v>425</v>
      </c>
      <c r="I43" s="315" t="s">
        <v>417</v>
      </c>
      <c r="J43" s="128"/>
      <c r="K43" s="128"/>
      <c r="L43" s="128"/>
      <c r="M43" s="128"/>
      <c r="N43" s="128"/>
      <c r="O43" s="128"/>
      <c r="P43" s="128"/>
      <c r="Q43" s="129"/>
    </row>
    <row r="44" spans="1:18" ht="77.25" customHeight="1" x14ac:dyDescent="0.2">
      <c r="A44" s="310"/>
      <c r="B44" s="301"/>
      <c r="C44" s="302"/>
      <c r="D44" s="290"/>
      <c r="E44" s="292"/>
      <c r="F44" s="312"/>
      <c r="G44" s="314"/>
      <c r="H44" s="375"/>
      <c r="I44" s="316"/>
      <c r="J44" s="175"/>
      <c r="K44" s="175"/>
      <c r="L44" s="175"/>
      <c r="M44" s="175"/>
      <c r="N44" s="175"/>
      <c r="O44" s="175"/>
      <c r="P44" s="175"/>
      <c r="Q44" s="176"/>
    </row>
    <row r="45" spans="1:18" ht="15" customHeight="1" x14ac:dyDescent="0.2">
      <c r="A45" s="310"/>
      <c r="B45" s="301"/>
      <c r="C45" s="302"/>
      <c r="D45" s="290"/>
      <c r="E45" s="292"/>
      <c r="F45" s="127" t="s">
        <v>72</v>
      </c>
      <c r="G45" s="210"/>
      <c r="H45" s="241"/>
      <c r="I45" s="175"/>
      <c r="J45" s="175"/>
      <c r="K45" s="175"/>
      <c r="L45" s="175"/>
      <c r="M45" s="175"/>
      <c r="N45" s="175"/>
      <c r="O45" s="175"/>
      <c r="P45" s="175"/>
      <c r="Q45" s="176"/>
    </row>
    <row r="46" spans="1:18" ht="129.75" customHeight="1" thickBot="1" x14ac:dyDescent="0.25">
      <c r="A46" s="310"/>
      <c r="B46" s="296"/>
      <c r="C46" s="298"/>
      <c r="D46" s="300"/>
      <c r="E46" s="289"/>
      <c r="F46" s="157" t="s">
        <v>77</v>
      </c>
      <c r="G46" s="211"/>
      <c r="H46" s="239"/>
      <c r="I46" s="177"/>
      <c r="J46" s="177"/>
      <c r="K46" s="177"/>
      <c r="L46" s="177"/>
      <c r="M46" s="177"/>
      <c r="N46" s="177"/>
      <c r="O46" s="177"/>
      <c r="P46" s="177"/>
      <c r="Q46" s="178"/>
    </row>
    <row r="47" spans="1:18" ht="84" customHeight="1" x14ac:dyDescent="0.2">
      <c r="A47" s="310"/>
      <c r="B47" s="303">
        <v>1</v>
      </c>
      <c r="C47" s="277">
        <v>274896</v>
      </c>
      <c r="D47" s="306">
        <v>41597</v>
      </c>
      <c r="E47" s="280" t="s">
        <v>13</v>
      </c>
      <c r="F47" s="130" t="s">
        <v>95</v>
      </c>
      <c r="G47" s="132">
        <f>+'[1]ANEXO 2A'!$K$39</f>
        <v>0</v>
      </c>
      <c r="H47" s="238" t="s">
        <v>377</v>
      </c>
      <c r="I47" s="238" t="s">
        <v>390</v>
      </c>
      <c r="J47" s="131" t="s">
        <v>329</v>
      </c>
      <c r="K47" s="131" t="s">
        <v>330</v>
      </c>
      <c r="L47" s="132">
        <v>60000</v>
      </c>
      <c r="M47" s="131" t="s">
        <v>331</v>
      </c>
      <c r="N47" s="131" t="s">
        <v>332</v>
      </c>
      <c r="O47" s="131" t="s">
        <v>61</v>
      </c>
      <c r="P47" s="131" t="s">
        <v>61</v>
      </c>
      <c r="Q47" s="134" t="s">
        <v>61</v>
      </c>
    </row>
    <row r="48" spans="1:18" ht="228.75" customHeight="1" x14ac:dyDescent="0.2">
      <c r="A48" s="310"/>
      <c r="B48" s="304"/>
      <c r="C48" s="278"/>
      <c r="D48" s="307"/>
      <c r="E48" s="281"/>
      <c r="F48" s="138" t="s">
        <v>72</v>
      </c>
      <c r="G48" s="360">
        <v>737263</v>
      </c>
      <c r="H48" s="242" t="s">
        <v>444</v>
      </c>
      <c r="I48" s="361"/>
      <c r="J48" s="183" t="s">
        <v>367</v>
      </c>
      <c r="K48" s="183" t="s">
        <v>368</v>
      </c>
      <c r="L48" s="184" t="s">
        <v>369</v>
      </c>
      <c r="M48" s="183" t="s">
        <v>370</v>
      </c>
      <c r="N48" s="183" t="s">
        <v>371</v>
      </c>
      <c r="O48" s="184">
        <v>37286.9</v>
      </c>
      <c r="P48" s="183" t="s">
        <v>372</v>
      </c>
      <c r="Q48" s="185" t="s">
        <v>372</v>
      </c>
    </row>
    <row r="49" spans="1:18" ht="195" customHeight="1" thickBot="1" x14ac:dyDescent="0.25">
      <c r="A49" s="310"/>
      <c r="B49" s="305"/>
      <c r="C49" s="279"/>
      <c r="D49" s="308"/>
      <c r="E49" s="282"/>
      <c r="F49" s="159" t="s">
        <v>77</v>
      </c>
      <c r="G49" s="186">
        <v>207005</v>
      </c>
      <c r="H49" s="376" t="s">
        <v>431</v>
      </c>
      <c r="I49" s="243" t="s">
        <v>379</v>
      </c>
      <c r="J49" s="172"/>
      <c r="K49" s="172"/>
      <c r="L49" s="186"/>
      <c r="M49" s="172"/>
      <c r="N49" s="172"/>
      <c r="O49" s="172" t="s">
        <v>61</v>
      </c>
      <c r="P49" s="172" t="s">
        <v>61</v>
      </c>
      <c r="Q49" s="173" t="s">
        <v>61</v>
      </c>
    </row>
    <row r="50" spans="1:18" ht="45.75" customHeight="1" x14ac:dyDescent="0.2">
      <c r="A50" s="310"/>
      <c r="B50" s="303">
        <v>8</v>
      </c>
      <c r="C50" s="277">
        <v>216096</v>
      </c>
      <c r="D50" s="306">
        <v>41136</v>
      </c>
      <c r="E50" s="280" t="s">
        <v>27</v>
      </c>
      <c r="F50" s="130" t="s">
        <v>95</v>
      </c>
      <c r="G50" s="132">
        <f>+'[1]ANEXO 2A'!$K$11</f>
        <v>0</v>
      </c>
      <c r="H50" s="238" t="s">
        <v>378</v>
      </c>
      <c r="I50" s="131" t="s">
        <v>391</v>
      </c>
      <c r="J50" s="131" t="s">
        <v>61</v>
      </c>
      <c r="K50" s="131" t="s">
        <v>61</v>
      </c>
      <c r="L50" s="131" t="s">
        <v>61</v>
      </c>
      <c r="M50" s="131" t="s">
        <v>61</v>
      </c>
      <c r="N50" s="131" t="s">
        <v>61</v>
      </c>
      <c r="O50" s="131" t="s">
        <v>61</v>
      </c>
      <c r="P50" s="131" t="s">
        <v>61</v>
      </c>
      <c r="Q50" s="134" t="s">
        <v>61</v>
      </c>
    </row>
    <row r="51" spans="1:18" ht="156.75" customHeight="1" x14ac:dyDescent="0.2">
      <c r="A51" s="310"/>
      <c r="B51" s="304"/>
      <c r="C51" s="278"/>
      <c r="D51" s="307"/>
      <c r="E51" s="281"/>
      <c r="F51" s="138" t="s">
        <v>72</v>
      </c>
      <c r="G51" s="184">
        <v>0</v>
      </c>
      <c r="H51" s="242" t="s">
        <v>386</v>
      </c>
      <c r="I51" s="183" t="s">
        <v>333</v>
      </c>
      <c r="J51" s="183" t="s">
        <v>334</v>
      </c>
      <c r="K51" s="183" t="s">
        <v>335</v>
      </c>
      <c r="L51" s="183" t="s">
        <v>336</v>
      </c>
      <c r="M51" s="183">
        <v>118</v>
      </c>
      <c r="N51" s="187">
        <v>42458</v>
      </c>
      <c r="O51" s="200" t="s">
        <v>337</v>
      </c>
      <c r="P51" s="183" t="s">
        <v>338</v>
      </c>
      <c r="Q51" s="185" t="s">
        <v>339</v>
      </c>
    </row>
    <row r="52" spans="1:18" ht="102.75" customHeight="1" thickBot="1" x14ac:dyDescent="0.25">
      <c r="A52" s="310"/>
      <c r="B52" s="305"/>
      <c r="C52" s="279"/>
      <c r="D52" s="308"/>
      <c r="E52" s="282"/>
      <c r="F52" s="159" t="s">
        <v>77</v>
      </c>
      <c r="G52" s="184">
        <v>495000</v>
      </c>
      <c r="H52" s="377" t="s">
        <v>380</v>
      </c>
      <c r="I52" s="243" t="s">
        <v>408</v>
      </c>
      <c r="J52" s="172" t="s">
        <v>61</v>
      </c>
      <c r="K52" s="172" t="s">
        <v>61</v>
      </c>
      <c r="L52" s="172" t="s">
        <v>61</v>
      </c>
      <c r="M52" s="172" t="s">
        <v>61</v>
      </c>
      <c r="N52" s="172" t="s">
        <v>61</v>
      </c>
      <c r="O52" s="172" t="s">
        <v>61</v>
      </c>
      <c r="P52" s="172" t="s">
        <v>61</v>
      </c>
      <c r="Q52" s="173" t="s">
        <v>61</v>
      </c>
    </row>
    <row r="53" spans="1:18" ht="128.25" customHeight="1" x14ac:dyDescent="0.2">
      <c r="A53" s="310"/>
      <c r="B53" s="295">
        <v>9</v>
      </c>
      <c r="C53" s="302">
        <v>226585</v>
      </c>
      <c r="D53" s="290">
        <v>41372</v>
      </c>
      <c r="E53" s="288" t="s">
        <v>17</v>
      </c>
      <c r="F53" s="174" t="s">
        <v>366</v>
      </c>
      <c r="G53" s="209">
        <v>6000</v>
      </c>
      <c r="H53" s="238" t="s">
        <v>394</v>
      </c>
      <c r="I53" s="131" t="s">
        <v>418</v>
      </c>
      <c r="J53" s="128"/>
      <c r="K53" s="128"/>
      <c r="L53" s="128"/>
      <c r="M53" s="128"/>
      <c r="N53" s="128"/>
      <c r="O53" s="128"/>
      <c r="P53" s="128"/>
      <c r="Q53" s="129"/>
      <c r="R53" s="116"/>
    </row>
    <row r="54" spans="1:18" ht="15.75" customHeight="1" x14ac:dyDescent="0.2">
      <c r="A54" s="310"/>
      <c r="B54" s="301"/>
      <c r="C54" s="302"/>
      <c r="D54" s="290"/>
      <c r="E54" s="292"/>
      <c r="F54" s="152" t="s">
        <v>296</v>
      </c>
      <c r="G54" s="266">
        <v>45000</v>
      </c>
      <c r="H54" s="247"/>
      <c r="I54" s="189"/>
      <c r="J54" s="268"/>
      <c r="K54" s="268"/>
      <c r="L54" s="153"/>
      <c r="M54" s="153"/>
      <c r="N54" s="153"/>
      <c r="O54" s="153"/>
      <c r="P54" s="153"/>
      <c r="Q54" s="154"/>
      <c r="R54" s="116"/>
    </row>
    <row r="55" spans="1:18" ht="112.5" customHeight="1" x14ac:dyDescent="0.2">
      <c r="A55" s="310"/>
      <c r="B55" s="301"/>
      <c r="C55" s="302"/>
      <c r="D55" s="290"/>
      <c r="E55" s="292"/>
      <c r="F55" s="139" t="s">
        <v>72</v>
      </c>
      <c r="G55" s="210">
        <v>275719</v>
      </c>
      <c r="H55" s="241" t="s">
        <v>388</v>
      </c>
      <c r="I55" s="175"/>
      <c r="J55" s="175" t="s">
        <v>61</v>
      </c>
      <c r="K55" s="175" t="s">
        <v>61</v>
      </c>
      <c r="L55" s="175" t="s">
        <v>61</v>
      </c>
      <c r="M55" s="175" t="s">
        <v>61</v>
      </c>
      <c r="N55" s="175" t="s">
        <v>61</v>
      </c>
      <c r="O55" s="175" t="s">
        <v>61</v>
      </c>
      <c r="P55" s="175" t="s">
        <v>61</v>
      </c>
      <c r="Q55" s="176" t="s">
        <v>61</v>
      </c>
      <c r="R55" s="116"/>
    </row>
    <row r="56" spans="1:18" ht="73.5" customHeight="1" thickBot="1" x14ac:dyDescent="0.25">
      <c r="A56" s="310"/>
      <c r="B56" s="296"/>
      <c r="C56" s="302"/>
      <c r="D56" s="290"/>
      <c r="E56" s="289"/>
      <c r="F56" s="158" t="s">
        <v>297</v>
      </c>
      <c r="G56" s="211">
        <v>27572</v>
      </c>
      <c r="H56" s="239"/>
      <c r="I56" s="177"/>
      <c r="J56" s="177" t="s">
        <v>61</v>
      </c>
      <c r="K56" s="177" t="s">
        <v>61</v>
      </c>
      <c r="L56" s="177" t="s">
        <v>61</v>
      </c>
      <c r="M56" s="177" t="s">
        <v>61</v>
      </c>
      <c r="N56" s="177" t="s">
        <v>61</v>
      </c>
      <c r="O56" s="177" t="s">
        <v>61</v>
      </c>
      <c r="P56" s="177" t="s">
        <v>61</v>
      </c>
      <c r="Q56" s="178" t="s">
        <v>61</v>
      </c>
      <c r="R56" s="116"/>
    </row>
    <row r="57" spans="1:18" ht="57" customHeight="1" x14ac:dyDescent="0.2">
      <c r="A57" s="310"/>
      <c r="B57" s="295">
        <v>10</v>
      </c>
      <c r="C57" s="297">
        <v>254293</v>
      </c>
      <c r="D57" s="299">
        <v>41397</v>
      </c>
      <c r="E57" s="288" t="s">
        <v>288</v>
      </c>
      <c r="F57" s="174" t="s">
        <v>95</v>
      </c>
      <c r="G57" s="209">
        <v>210000</v>
      </c>
      <c r="H57" s="378" t="s">
        <v>426</v>
      </c>
      <c r="I57" s="131" t="s">
        <v>358</v>
      </c>
      <c r="J57" s="128"/>
      <c r="K57" s="128"/>
      <c r="L57" s="128"/>
      <c r="M57" s="128"/>
      <c r="N57" s="128"/>
      <c r="O57" s="128"/>
      <c r="P57" s="128"/>
      <c r="Q57" s="129"/>
      <c r="R57" s="116"/>
    </row>
    <row r="58" spans="1:18" ht="157.5" customHeight="1" thickBot="1" x14ac:dyDescent="0.25">
      <c r="A58" s="310"/>
      <c r="B58" s="296"/>
      <c r="C58" s="298"/>
      <c r="D58" s="300"/>
      <c r="E58" s="289"/>
      <c r="F58" s="158" t="s">
        <v>72</v>
      </c>
      <c r="G58" s="211"/>
      <c r="H58" s="239"/>
      <c r="I58" s="177"/>
      <c r="J58" s="177"/>
      <c r="K58" s="177"/>
      <c r="L58" s="177"/>
      <c r="M58" s="177"/>
      <c r="N58" s="177"/>
      <c r="O58" s="177"/>
      <c r="P58" s="177"/>
      <c r="Q58" s="178"/>
      <c r="R58" s="116"/>
    </row>
    <row r="59" spans="1:18" ht="136.5" customHeight="1" thickBot="1" x14ac:dyDescent="0.25">
      <c r="A59" s="310"/>
      <c r="B59" s="161">
        <v>11</v>
      </c>
      <c r="C59" s="218">
        <v>333435</v>
      </c>
      <c r="D59" s="202">
        <v>42300</v>
      </c>
      <c r="E59" s="223" t="s">
        <v>313</v>
      </c>
      <c r="F59" s="180" t="s">
        <v>77</v>
      </c>
      <c r="G59" s="213"/>
      <c r="H59" s="243" t="s">
        <v>362</v>
      </c>
      <c r="I59" s="219"/>
      <c r="J59" s="140"/>
      <c r="K59" s="140"/>
      <c r="L59" s="141"/>
      <c r="M59" s="140"/>
      <c r="N59" s="140"/>
      <c r="O59" s="140"/>
      <c r="P59" s="140"/>
      <c r="Q59" s="142"/>
      <c r="R59" s="116"/>
    </row>
    <row r="60" spans="1:18" ht="209.25" customHeight="1" thickBot="1" x14ac:dyDescent="0.25">
      <c r="A60" s="310"/>
      <c r="B60" s="160">
        <v>13</v>
      </c>
      <c r="C60" s="164">
        <v>286160</v>
      </c>
      <c r="D60" s="165">
        <v>42115</v>
      </c>
      <c r="E60" s="223" t="s">
        <v>314</v>
      </c>
      <c r="F60" s="180" t="s">
        <v>77</v>
      </c>
      <c r="G60" s="358">
        <v>1487056</v>
      </c>
      <c r="H60" s="379" t="s">
        <v>409</v>
      </c>
      <c r="I60" s="380" t="s">
        <v>389</v>
      </c>
      <c r="J60" s="140"/>
      <c r="K60" s="140"/>
      <c r="L60" s="141"/>
      <c r="M60" s="140"/>
      <c r="N60" s="140"/>
      <c r="O60" s="140"/>
      <c r="P60" s="140"/>
      <c r="Q60" s="142"/>
      <c r="R60" s="116"/>
    </row>
    <row r="61" spans="1:18" ht="142.5" customHeight="1" x14ac:dyDescent="0.2">
      <c r="A61" s="310"/>
      <c r="B61" s="295">
        <v>14</v>
      </c>
      <c r="C61" s="297">
        <v>182387</v>
      </c>
      <c r="D61" s="299">
        <v>40742</v>
      </c>
      <c r="E61" s="292" t="s">
        <v>24</v>
      </c>
      <c r="F61" s="152" t="s">
        <v>72</v>
      </c>
      <c r="G61" s="266">
        <v>0</v>
      </c>
      <c r="H61" s="247" t="s">
        <v>355</v>
      </c>
      <c r="I61" s="268" t="s">
        <v>344</v>
      </c>
      <c r="J61" s="268" t="s">
        <v>340</v>
      </c>
      <c r="K61" s="268" t="s">
        <v>341</v>
      </c>
      <c r="L61" s="225">
        <v>1055757.1499999999</v>
      </c>
      <c r="M61" s="153" t="s">
        <v>342</v>
      </c>
      <c r="N61" s="226">
        <v>42388</v>
      </c>
      <c r="O61" s="225">
        <v>112483.96</v>
      </c>
      <c r="P61" s="153" t="s">
        <v>345</v>
      </c>
      <c r="Q61" s="198" t="s">
        <v>348</v>
      </c>
      <c r="R61" s="116"/>
    </row>
    <row r="62" spans="1:18" ht="170.25" customHeight="1" thickBot="1" x14ac:dyDescent="0.25">
      <c r="A62" s="310"/>
      <c r="B62" s="296"/>
      <c r="C62" s="298"/>
      <c r="D62" s="300"/>
      <c r="E62" s="289"/>
      <c r="F62" s="158" t="s">
        <v>77</v>
      </c>
      <c r="G62" s="184">
        <v>200000</v>
      </c>
      <c r="H62" s="243" t="s">
        <v>410</v>
      </c>
      <c r="I62" s="172" t="s">
        <v>392</v>
      </c>
      <c r="J62" s="177"/>
      <c r="K62" s="177" t="s">
        <v>61</v>
      </c>
      <c r="L62" s="177" t="s">
        <v>61</v>
      </c>
      <c r="M62" s="177" t="s">
        <v>61</v>
      </c>
      <c r="N62" s="177" t="s">
        <v>61</v>
      </c>
      <c r="O62" s="177" t="s">
        <v>61</v>
      </c>
      <c r="P62" s="177" t="s">
        <v>61</v>
      </c>
      <c r="Q62" s="178" t="s">
        <v>61</v>
      </c>
      <c r="R62" s="116"/>
    </row>
    <row r="63" spans="1:18" ht="175.5" customHeight="1" thickBot="1" x14ac:dyDescent="0.25">
      <c r="A63" s="310"/>
      <c r="B63" s="162">
        <v>15</v>
      </c>
      <c r="C63" s="220">
        <v>307274</v>
      </c>
      <c r="D63" s="205">
        <v>42223</v>
      </c>
      <c r="E63" s="163" t="s">
        <v>292</v>
      </c>
      <c r="F63" s="381" t="s">
        <v>77</v>
      </c>
      <c r="G63" s="265"/>
      <c r="H63" s="248" t="s">
        <v>363</v>
      </c>
      <c r="I63" s="382"/>
      <c r="J63" s="267"/>
      <c r="K63" s="267"/>
      <c r="L63" s="204"/>
      <c r="M63" s="203"/>
      <c r="N63" s="203"/>
      <c r="O63" s="203"/>
      <c r="P63" s="203"/>
      <c r="Q63" s="166"/>
      <c r="R63" s="116"/>
    </row>
    <row r="64" spans="1:18" ht="267" customHeight="1" thickBot="1" x14ac:dyDescent="0.25">
      <c r="A64" s="310"/>
      <c r="B64" s="179">
        <v>17</v>
      </c>
      <c r="C64" s="221"/>
      <c r="D64" s="207"/>
      <c r="E64" s="227" t="s">
        <v>375</v>
      </c>
      <c r="F64" s="180" t="s">
        <v>289</v>
      </c>
      <c r="G64" s="213"/>
      <c r="H64" s="383" t="s">
        <v>420</v>
      </c>
      <c r="I64" s="219" t="s">
        <v>421</v>
      </c>
      <c r="J64" s="140"/>
      <c r="K64" s="140"/>
      <c r="L64" s="141"/>
      <c r="M64" s="140"/>
      <c r="N64" s="140"/>
      <c r="O64" s="140"/>
      <c r="P64" s="140"/>
      <c r="Q64" s="142"/>
      <c r="R64" s="116"/>
    </row>
    <row r="65" spans="1:18" ht="247.5" customHeight="1" thickBot="1" x14ac:dyDescent="0.25">
      <c r="A65" s="310"/>
      <c r="B65" s="179">
        <v>18</v>
      </c>
      <c r="C65" s="221"/>
      <c r="D65" s="207"/>
      <c r="E65" s="227" t="s">
        <v>374</v>
      </c>
      <c r="F65" s="180" t="s">
        <v>289</v>
      </c>
      <c r="G65" s="213"/>
      <c r="H65" s="384" t="s">
        <v>395</v>
      </c>
      <c r="I65" s="219" t="s">
        <v>419</v>
      </c>
      <c r="J65" s="140"/>
      <c r="K65" s="140"/>
      <c r="L65" s="141"/>
      <c r="M65" s="140"/>
      <c r="N65" s="140"/>
      <c r="O65" s="140"/>
      <c r="P65" s="140"/>
      <c r="Q65" s="142"/>
      <c r="R65" s="116"/>
    </row>
    <row r="66" spans="1:18" ht="16.5" thickBot="1" x14ac:dyDescent="0.25">
      <c r="A66" s="310"/>
      <c r="B66" s="259"/>
      <c r="C66" s="221"/>
      <c r="D66" s="207"/>
      <c r="E66" s="260"/>
      <c r="F66" s="261" t="s">
        <v>72</v>
      </c>
      <c r="G66" s="262"/>
      <c r="H66" s="385" t="s">
        <v>427</v>
      </c>
      <c r="I66" s="263"/>
      <c r="J66" s="125"/>
      <c r="K66" s="125"/>
      <c r="L66" s="264"/>
      <c r="M66" s="125"/>
      <c r="N66" s="125"/>
      <c r="O66" s="125"/>
      <c r="P66" s="125"/>
      <c r="Q66" s="125"/>
      <c r="R66" s="116"/>
    </row>
    <row r="67" spans="1:18" ht="58.5" customHeight="1" thickBot="1" x14ac:dyDescent="0.25">
      <c r="A67" s="310"/>
      <c r="B67" s="253" t="s">
        <v>285</v>
      </c>
      <c r="C67" s="254"/>
      <c r="D67" s="255"/>
      <c r="E67" s="256"/>
      <c r="F67" s="257"/>
      <c r="G67" s="258">
        <f>SUM(G6:G63)</f>
        <v>43661146</v>
      </c>
      <c r="H67" s="123"/>
      <c r="I67" s="124"/>
      <c r="J67" s="125"/>
      <c r="K67" s="125"/>
      <c r="L67" s="125"/>
      <c r="M67" s="125"/>
      <c r="N67" s="125"/>
      <c r="O67" s="126"/>
      <c r="P67" s="126"/>
      <c r="Q67" s="126"/>
      <c r="R67" s="116"/>
    </row>
    <row r="68" spans="1:18" ht="187.5" customHeight="1" x14ac:dyDescent="0.2">
      <c r="A68" s="310"/>
      <c r="B68" s="148"/>
      <c r="C68" s="148"/>
      <c r="D68" s="148"/>
      <c r="H68" s="120"/>
      <c r="I68" s="121"/>
      <c r="J68" s="116"/>
      <c r="R68" s="116"/>
    </row>
    <row r="69" spans="1:18" x14ac:dyDescent="0.2">
      <c r="A69" s="310"/>
      <c r="B69" s="148"/>
      <c r="C69" s="148"/>
      <c r="D69" s="148"/>
      <c r="H69" s="120"/>
      <c r="I69" s="121"/>
      <c r="J69" s="116"/>
      <c r="R69" s="116"/>
    </row>
    <row r="70" spans="1:18" ht="43.5" customHeight="1" x14ac:dyDescent="0.25">
      <c r="A70" s="310"/>
      <c r="B70" s="150" t="s">
        <v>294</v>
      </c>
      <c r="C70" s="151"/>
      <c r="D70" s="151"/>
      <c r="R70" s="116"/>
    </row>
    <row r="71" spans="1:18" ht="43.5" customHeight="1" thickBot="1" x14ac:dyDescent="0.3">
      <c r="A71" s="311"/>
      <c r="B71" s="150" t="s">
        <v>316</v>
      </c>
      <c r="C71" s="151"/>
      <c r="D71" s="151"/>
      <c r="R71" s="116"/>
    </row>
    <row r="72" spans="1:18" x14ac:dyDescent="0.2">
      <c r="A72" s="309" t="s">
        <v>124</v>
      </c>
      <c r="B72" s="122"/>
      <c r="C72" s="122"/>
      <c r="D72" s="122"/>
      <c r="R72" s="116"/>
    </row>
    <row r="73" spans="1:18" ht="196.5" customHeight="1" x14ac:dyDescent="0.2">
      <c r="A73" s="310"/>
      <c r="B73" s="122"/>
      <c r="C73" s="122"/>
      <c r="D73" s="122"/>
      <c r="R73" s="116"/>
    </row>
    <row r="74" spans="1:18" x14ac:dyDescent="0.2">
      <c r="A74" s="310"/>
      <c r="R74" s="116"/>
    </row>
    <row r="75" spans="1:18" ht="89.25" customHeight="1" x14ac:dyDescent="0.2">
      <c r="A75" s="310"/>
      <c r="R75" s="116"/>
    </row>
    <row r="76" spans="1:18" ht="30" customHeight="1" x14ac:dyDescent="0.2">
      <c r="A76" s="310"/>
      <c r="R76" s="116"/>
    </row>
    <row r="77" spans="1:18" ht="48" customHeight="1" x14ac:dyDescent="0.2">
      <c r="A77" s="310"/>
      <c r="R77" s="116"/>
    </row>
    <row r="78" spans="1:18" ht="118.5" customHeight="1" x14ac:dyDescent="0.2">
      <c r="A78" s="310"/>
      <c r="R78" s="116"/>
    </row>
    <row r="79" spans="1:18" ht="38.25" customHeight="1" x14ac:dyDescent="0.2">
      <c r="A79" s="310"/>
      <c r="R79" s="116"/>
    </row>
    <row r="80" spans="1:18" ht="39" customHeight="1" x14ac:dyDescent="0.2">
      <c r="A80" s="310"/>
      <c r="R80" s="116"/>
    </row>
    <row r="81" spans="1:18" ht="117.75" customHeight="1" x14ac:dyDescent="0.2">
      <c r="A81" s="310"/>
      <c r="R81" s="116"/>
    </row>
    <row r="82" spans="1:18" ht="66.75" customHeight="1" x14ac:dyDescent="0.2">
      <c r="A82" s="310"/>
      <c r="R82" s="116"/>
    </row>
    <row r="83" spans="1:18" ht="42.75" customHeight="1" x14ac:dyDescent="0.2">
      <c r="A83" s="310"/>
      <c r="R83" s="116"/>
    </row>
    <row r="84" spans="1:18" ht="91.5" customHeight="1" x14ac:dyDescent="0.2">
      <c r="A84" s="310"/>
      <c r="R84" s="116"/>
    </row>
    <row r="85" spans="1:18" ht="45" customHeight="1" x14ac:dyDescent="0.2">
      <c r="A85" s="310"/>
      <c r="R85" s="116"/>
    </row>
    <row r="86" spans="1:18" ht="59.25" customHeight="1" x14ac:dyDescent="0.2">
      <c r="A86" s="310"/>
      <c r="R86" s="116"/>
    </row>
    <row r="87" spans="1:18" ht="222" customHeight="1" x14ac:dyDescent="0.2">
      <c r="A87" s="310"/>
      <c r="R87" s="116"/>
    </row>
    <row r="88" spans="1:18" x14ac:dyDescent="0.2">
      <c r="A88" s="310"/>
      <c r="R88" s="116"/>
    </row>
    <row r="89" spans="1:18" x14ac:dyDescent="0.2">
      <c r="A89" s="310"/>
      <c r="R89" s="116"/>
    </row>
    <row r="90" spans="1:18" ht="102" customHeight="1" x14ac:dyDescent="0.2">
      <c r="A90" s="310"/>
      <c r="R90" s="116"/>
    </row>
    <row r="91" spans="1:18" ht="30" customHeight="1" x14ac:dyDescent="0.2">
      <c r="A91" s="310"/>
      <c r="R91" s="116"/>
    </row>
    <row r="92" spans="1:18" ht="45.75" customHeight="1" x14ac:dyDescent="0.2">
      <c r="A92" s="310"/>
      <c r="R92" s="116"/>
    </row>
    <row r="93" spans="1:18" x14ac:dyDescent="0.2">
      <c r="A93" s="310"/>
      <c r="R93" s="116"/>
    </row>
    <row r="94" spans="1:18" ht="81.75" customHeight="1" x14ac:dyDescent="0.2">
      <c r="A94" s="310"/>
      <c r="R94" s="116"/>
    </row>
    <row r="95" spans="1:18" x14ac:dyDescent="0.2">
      <c r="A95" s="310"/>
      <c r="R95" s="116"/>
    </row>
    <row r="96" spans="1:18" ht="113.25" customHeight="1" x14ac:dyDescent="0.2">
      <c r="A96" s="310"/>
      <c r="R96" s="116"/>
    </row>
    <row r="97" spans="1:18" ht="20.25" customHeight="1" x14ac:dyDescent="0.2">
      <c r="A97" s="310"/>
      <c r="R97" s="116"/>
    </row>
    <row r="98" spans="1:18" ht="27.75" customHeight="1" x14ac:dyDescent="0.2">
      <c r="A98" s="310"/>
      <c r="R98" s="116"/>
    </row>
    <row r="99" spans="1:18" ht="41.25" customHeight="1" x14ac:dyDescent="0.2">
      <c r="A99" s="310"/>
      <c r="R99" s="116"/>
    </row>
    <row r="100" spans="1:18" ht="78" customHeight="1" x14ac:dyDescent="0.2">
      <c r="A100" s="310"/>
      <c r="R100" s="116"/>
    </row>
    <row r="101" spans="1:18" ht="59.25" customHeight="1" x14ac:dyDescent="0.2">
      <c r="A101" s="310"/>
      <c r="R101" s="116"/>
    </row>
    <row r="102" spans="1:18" ht="154.5" customHeight="1" x14ac:dyDescent="0.2">
      <c r="A102" s="310"/>
      <c r="R102" s="116"/>
    </row>
    <row r="103" spans="1:18" ht="264" customHeight="1" x14ac:dyDescent="0.2">
      <c r="A103" s="310"/>
      <c r="R103" s="116"/>
    </row>
    <row r="104" spans="1:18" ht="120.75" customHeight="1" x14ac:dyDescent="0.2">
      <c r="A104" s="310"/>
      <c r="R104" s="116"/>
    </row>
    <row r="105" spans="1:18" x14ac:dyDescent="0.2">
      <c r="A105" s="310"/>
      <c r="R105" s="116"/>
    </row>
    <row r="106" spans="1:18" x14ac:dyDescent="0.2">
      <c r="A106" s="310"/>
      <c r="R106" s="116"/>
    </row>
    <row r="107" spans="1:18" ht="175.5" customHeight="1" x14ac:dyDescent="0.2">
      <c r="A107" s="310"/>
    </row>
    <row r="108" spans="1:18" ht="247.5" customHeight="1" x14ac:dyDescent="0.2">
      <c r="A108" s="310"/>
    </row>
    <row r="109" spans="1:18" ht="18" x14ac:dyDescent="0.2">
      <c r="A109" s="206"/>
    </row>
    <row r="110" spans="1:18" ht="18" x14ac:dyDescent="0.2">
      <c r="A110" s="206"/>
    </row>
    <row r="112" spans="1:18" ht="15" x14ac:dyDescent="0.25">
      <c r="A112" s="147" t="s">
        <v>293</v>
      </c>
    </row>
    <row r="113" spans="1:1" ht="15" x14ac:dyDescent="0.25">
      <c r="A113" s="147" t="s">
        <v>295</v>
      </c>
    </row>
    <row r="114" spans="1:1" x14ac:dyDescent="0.2">
      <c r="A114" s="149"/>
    </row>
    <row r="115" spans="1:1" x14ac:dyDescent="0.2">
      <c r="A115" s="149"/>
    </row>
  </sheetData>
  <autoFilter ref="A4:Q116">
    <filterColumn colId="9" showButton="0"/>
    <filterColumn colId="10" showButton="0"/>
    <filterColumn colId="11" showButton="0"/>
    <filterColumn colId="12" showButton="0"/>
  </autoFilter>
  <mergeCells count="79">
    <mergeCell ref="G43:G44"/>
    <mergeCell ref="F43:F44"/>
    <mergeCell ref="H43:H44"/>
    <mergeCell ref="I43:I44"/>
    <mergeCell ref="E22:E24"/>
    <mergeCell ref="E38:E40"/>
    <mergeCell ref="E43:E46"/>
    <mergeCell ref="E28:E30"/>
    <mergeCell ref="E31:E34"/>
    <mergeCell ref="E35:E37"/>
    <mergeCell ref="E25:E27"/>
    <mergeCell ref="E16:E18"/>
    <mergeCell ref="B19:B21"/>
    <mergeCell ref="C19:C21"/>
    <mergeCell ref="D19:D21"/>
    <mergeCell ref="D25:D27"/>
    <mergeCell ref="B6:B7"/>
    <mergeCell ref="B38:B40"/>
    <mergeCell ref="C38:C40"/>
    <mergeCell ref="D38:D40"/>
    <mergeCell ref="B16:B18"/>
    <mergeCell ref="B22:B24"/>
    <mergeCell ref="C22:C24"/>
    <mergeCell ref="D22:D24"/>
    <mergeCell ref="B25:B27"/>
    <mergeCell ref="C25:C27"/>
    <mergeCell ref="B28:B30"/>
    <mergeCell ref="C28:C30"/>
    <mergeCell ref="B31:B34"/>
    <mergeCell ref="D16:D18"/>
    <mergeCell ref="C8:C12"/>
    <mergeCell ref="D28:D30"/>
    <mergeCell ref="A3:A71"/>
    <mergeCell ref="A72:A108"/>
    <mergeCell ref="B35:B37"/>
    <mergeCell ref="C35:C37"/>
    <mergeCell ref="D35:D37"/>
    <mergeCell ref="C50:C52"/>
    <mergeCell ref="B4:B5"/>
    <mergeCell ref="B8:B12"/>
    <mergeCell ref="B47:B49"/>
    <mergeCell ref="C47:C49"/>
    <mergeCell ref="D47:D49"/>
    <mergeCell ref="B43:B46"/>
    <mergeCell ref="C43:C46"/>
    <mergeCell ref="D43:D46"/>
    <mergeCell ref="D31:D34"/>
    <mergeCell ref="C31:C34"/>
    <mergeCell ref="E50:E52"/>
    <mergeCell ref="B61:B62"/>
    <mergeCell ref="C61:C62"/>
    <mergeCell ref="D61:D62"/>
    <mergeCell ref="E61:E62"/>
    <mergeCell ref="B53:B56"/>
    <mergeCell ref="C53:C56"/>
    <mergeCell ref="E53:E56"/>
    <mergeCell ref="B57:B58"/>
    <mergeCell ref="E57:E58"/>
    <mergeCell ref="C57:C58"/>
    <mergeCell ref="D57:D58"/>
    <mergeCell ref="D53:D56"/>
    <mergeCell ref="B50:B52"/>
    <mergeCell ref="D50:D52"/>
    <mergeCell ref="E47:E49"/>
    <mergeCell ref="C16:C18"/>
    <mergeCell ref="E19:E21"/>
    <mergeCell ref="J4:N4"/>
    <mergeCell ref="I4:I5"/>
    <mergeCell ref="E6:E7"/>
    <mergeCell ref="G4:G5"/>
    <mergeCell ref="E4:E5"/>
    <mergeCell ref="H4:H5"/>
    <mergeCell ref="D4:D5"/>
    <mergeCell ref="C4:C5"/>
    <mergeCell ref="F4:F5"/>
    <mergeCell ref="D8:D12"/>
    <mergeCell ref="E8:E12"/>
    <mergeCell ref="C6:C7"/>
    <mergeCell ref="D6:D7"/>
  </mergeCells>
  <phoneticPr fontId="24" type="noConversion"/>
  <printOptions horizontalCentered="1"/>
  <pageMargins left="0.19685039370078741" right="0.19685039370078741" top="0.78740157480314965" bottom="0.39370078740157483" header="0.43307086614173229" footer="0"/>
  <pageSetup paperSize="9" scale="50" fitToHeight="4" orientation="portrait" verticalDpi="300" r:id="rId1"/>
  <headerFooter alignWithMargins="0"/>
  <rowBreaks count="1" manualBreakCount="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37"/>
      <c r="C2" s="337"/>
      <c r="D2" s="337"/>
      <c r="E2" s="337"/>
      <c r="F2" s="337"/>
      <c r="G2" s="337"/>
      <c r="H2" s="337"/>
      <c r="I2" s="337"/>
      <c r="J2" s="337"/>
      <c r="K2" s="337"/>
      <c r="L2" s="337"/>
    </row>
    <row r="3" spans="2:12" ht="21" customHeight="1" x14ac:dyDescent="0.2">
      <c r="B3" s="338" t="s">
        <v>282</v>
      </c>
      <c r="C3" s="338"/>
      <c r="D3" s="338"/>
      <c r="E3" s="338"/>
      <c r="F3" s="338"/>
      <c r="G3" s="338"/>
      <c r="H3" s="338"/>
      <c r="I3" s="338"/>
      <c r="J3" s="338"/>
      <c r="K3" s="338"/>
      <c r="L3" s="338"/>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39" t="s">
        <v>123</v>
      </c>
      <c r="C6" s="319">
        <v>1</v>
      </c>
      <c r="D6" s="322" t="s">
        <v>61</v>
      </c>
      <c r="E6" s="322" t="s">
        <v>61</v>
      </c>
      <c r="F6" s="325" t="s">
        <v>0</v>
      </c>
      <c r="G6" s="67" t="s">
        <v>72</v>
      </c>
      <c r="H6" s="68">
        <v>20062731.359999999</v>
      </c>
      <c r="I6" s="68">
        <v>20062731.359999999</v>
      </c>
      <c r="J6" s="69">
        <f>+H6-I6</f>
        <v>0</v>
      </c>
      <c r="K6" s="70" t="s">
        <v>52</v>
      </c>
      <c r="L6" s="71" t="s">
        <v>62</v>
      </c>
    </row>
    <row r="7" spans="2:12" ht="73.5" customHeight="1" thickBot="1" x14ac:dyDescent="0.25">
      <c r="B7" s="339"/>
      <c r="C7" s="321"/>
      <c r="D7" s="324"/>
      <c r="E7" s="324"/>
      <c r="F7" s="327"/>
      <c r="G7" s="73" t="s">
        <v>77</v>
      </c>
      <c r="H7" s="74">
        <v>37622611</v>
      </c>
      <c r="I7" s="74">
        <v>37622611</v>
      </c>
      <c r="J7" s="75">
        <f t="shared" ref="J7:J69" si="0">+H7-I7</f>
        <v>0</v>
      </c>
      <c r="K7" s="72" t="s">
        <v>96</v>
      </c>
      <c r="L7" s="76" t="s">
        <v>103</v>
      </c>
    </row>
    <row r="8" spans="2:12" ht="63" customHeight="1" thickBot="1" x14ac:dyDescent="0.25">
      <c r="B8" s="339"/>
      <c r="C8" s="77">
        <v>2</v>
      </c>
      <c r="D8" s="78" t="s">
        <v>61</v>
      </c>
      <c r="E8" s="78" t="s">
        <v>61</v>
      </c>
      <c r="F8" s="79" t="s">
        <v>1</v>
      </c>
      <c r="G8" s="79" t="s">
        <v>95</v>
      </c>
      <c r="H8" s="80">
        <v>986076</v>
      </c>
      <c r="I8" s="80">
        <v>500000</v>
      </c>
      <c r="J8" s="81">
        <f>+H8-I8</f>
        <v>486076</v>
      </c>
      <c r="K8" s="82" t="s">
        <v>97</v>
      </c>
      <c r="L8" s="83" t="s">
        <v>104</v>
      </c>
    </row>
    <row r="9" spans="2:12" ht="57.75" customHeight="1" x14ac:dyDescent="0.2">
      <c r="B9" s="339"/>
      <c r="C9" s="319">
        <v>3</v>
      </c>
      <c r="D9" s="322">
        <v>180989</v>
      </c>
      <c r="E9" s="322" t="s">
        <v>40</v>
      </c>
      <c r="F9" s="325" t="s">
        <v>7</v>
      </c>
      <c r="G9" s="67" t="s">
        <v>95</v>
      </c>
      <c r="H9" s="68">
        <v>55937.77</v>
      </c>
      <c r="I9" s="68">
        <v>55937.77</v>
      </c>
      <c r="J9" s="69">
        <f t="shared" si="0"/>
        <v>0</v>
      </c>
      <c r="K9" s="70" t="s">
        <v>97</v>
      </c>
      <c r="L9" s="71" t="s">
        <v>86</v>
      </c>
    </row>
    <row r="10" spans="2:12" ht="31.15" customHeight="1" x14ac:dyDescent="0.2">
      <c r="B10" s="339"/>
      <c r="C10" s="320"/>
      <c r="D10" s="323"/>
      <c r="E10" s="323"/>
      <c r="F10" s="326"/>
      <c r="G10" s="86" t="s">
        <v>72</v>
      </c>
      <c r="H10" s="87">
        <v>139983.38</v>
      </c>
      <c r="I10" s="87">
        <v>70834.960000000006</v>
      </c>
      <c r="J10" s="88">
        <f t="shared" si="0"/>
        <v>69148.42</v>
      </c>
      <c r="K10" s="89" t="s">
        <v>80</v>
      </c>
      <c r="L10" s="332" t="s">
        <v>105</v>
      </c>
    </row>
    <row r="11" spans="2:12" ht="31.9" customHeight="1" thickBot="1" x14ac:dyDescent="0.25">
      <c r="B11" s="339"/>
      <c r="C11" s="321"/>
      <c r="D11" s="324"/>
      <c r="E11" s="324"/>
      <c r="F11" s="327"/>
      <c r="G11" s="73" t="s">
        <v>77</v>
      </c>
      <c r="H11" s="74">
        <v>742641.03</v>
      </c>
      <c r="I11" s="74">
        <v>0</v>
      </c>
      <c r="J11" s="88">
        <f t="shared" si="0"/>
        <v>742641.03</v>
      </c>
      <c r="K11" s="72" t="s">
        <v>80</v>
      </c>
      <c r="L11" s="331"/>
    </row>
    <row r="12" spans="2:12" ht="37.9" customHeight="1" x14ac:dyDescent="0.2">
      <c r="B12" s="339"/>
      <c r="C12" s="319">
        <v>4</v>
      </c>
      <c r="D12" s="322">
        <v>181085</v>
      </c>
      <c r="E12" s="322" t="s">
        <v>40</v>
      </c>
      <c r="F12" s="325" t="s">
        <v>28</v>
      </c>
      <c r="G12" s="67" t="s">
        <v>95</v>
      </c>
      <c r="H12" s="68">
        <v>31400</v>
      </c>
      <c r="I12" s="68">
        <v>0</v>
      </c>
      <c r="J12" s="69">
        <f t="shared" si="0"/>
        <v>31400</v>
      </c>
      <c r="K12" s="70" t="s">
        <v>98</v>
      </c>
      <c r="L12" s="330" t="s">
        <v>106</v>
      </c>
    </row>
    <row r="13" spans="2:12" ht="62.25" customHeight="1" thickBot="1" x14ac:dyDescent="0.25">
      <c r="B13" s="339"/>
      <c r="C13" s="321">
        <v>3</v>
      </c>
      <c r="D13" s="324">
        <v>180989</v>
      </c>
      <c r="E13" s="324" t="s">
        <v>40</v>
      </c>
      <c r="F13" s="327"/>
      <c r="G13" s="73" t="s">
        <v>77</v>
      </c>
      <c r="H13" s="74">
        <v>5526271.46</v>
      </c>
      <c r="I13" s="74">
        <v>2210508.5840000003</v>
      </c>
      <c r="J13" s="75">
        <f t="shared" si="0"/>
        <v>3315762.8759999997</v>
      </c>
      <c r="K13" s="90" t="s">
        <v>97</v>
      </c>
      <c r="L13" s="331"/>
    </row>
    <row r="14" spans="2:12" ht="48" customHeight="1" x14ac:dyDescent="0.2">
      <c r="B14" s="339"/>
      <c r="C14" s="319">
        <v>5</v>
      </c>
      <c r="D14" s="322">
        <v>1809209</v>
      </c>
      <c r="E14" s="322" t="s">
        <v>40</v>
      </c>
      <c r="F14" s="325" t="s">
        <v>29</v>
      </c>
      <c r="G14" s="67" t="s">
        <v>95</v>
      </c>
      <c r="H14" s="68">
        <v>31400</v>
      </c>
      <c r="I14" s="68">
        <v>0</v>
      </c>
      <c r="J14" s="69">
        <f t="shared" si="0"/>
        <v>31400</v>
      </c>
      <c r="K14" s="70" t="s">
        <v>98</v>
      </c>
      <c r="L14" s="330" t="s">
        <v>106</v>
      </c>
    </row>
    <row r="15" spans="2:12" ht="63.75" customHeight="1" thickBot="1" x14ac:dyDescent="0.25">
      <c r="B15" s="339"/>
      <c r="C15" s="321">
        <v>4</v>
      </c>
      <c r="D15" s="324">
        <v>1809209</v>
      </c>
      <c r="E15" s="324" t="s">
        <v>40</v>
      </c>
      <c r="F15" s="327"/>
      <c r="G15" s="73" t="s">
        <v>77</v>
      </c>
      <c r="H15" s="74">
        <v>1204125.5</v>
      </c>
      <c r="I15" s="74">
        <v>481650.2</v>
      </c>
      <c r="J15" s="75">
        <f t="shared" si="0"/>
        <v>722475.3</v>
      </c>
      <c r="K15" s="90" t="s">
        <v>97</v>
      </c>
      <c r="L15" s="331"/>
    </row>
    <row r="16" spans="2:12" ht="41.25" customHeight="1" x14ac:dyDescent="0.2">
      <c r="B16" s="339"/>
      <c r="C16" s="319">
        <v>6</v>
      </c>
      <c r="D16" s="322">
        <v>181094</v>
      </c>
      <c r="E16" s="322" t="s">
        <v>40</v>
      </c>
      <c r="F16" s="325" t="s">
        <v>30</v>
      </c>
      <c r="G16" s="67" t="s">
        <v>95</v>
      </c>
      <c r="H16" s="68">
        <v>31700</v>
      </c>
      <c r="I16" s="68">
        <v>0</v>
      </c>
      <c r="J16" s="69">
        <f t="shared" si="0"/>
        <v>31700</v>
      </c>
      <c r="K16" s="70" t="s">
        <v>98</v>
      </c>
      <c r="L16" s="330" t="s">
        <v>106</v>
      </c>
    </row>
    <row r="17" spans="2:14" ht="60.75" customHeight="1" thickBot="1" x14ac:dyDescent="0.25">
      <c r="B17" s="339"/>
      <c r="C17" s="321">
        <v>5</v>
      </c>
      <c r="D17" s="324">
        <v>181094</v>
      </c>
      <c r="E17" s="324" t="s">
        <v>40</v>
      </c>
      <c r="F17" s="327" t="s">
        <v>4</v>
      </c>
      <c r="G17" s="73" t="s">
        <v>77</v>
      </c>
      <c r="H17" s="74">
        <v>1342750</v>
      </c>
      <c r="I17" s="74">
        <v>537100</v>
      </c>
      <c r="J17" s="75">
        <f t="shared" si="0"/>
        <v>805650</v>
      </c>
      <c r="K17" s="90" t="s">
        <v>97</v>
      </c>
      <c r="L17" s="331"/>
    </row>
    <row r="18" spans="2:14" ht="63.6" customHeight="1" thickBot="1" x14ac:dyDescent="0.25">
      <c r="B18" s="339"/>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39"/>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39"/>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39"/>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39"/>
      <c r="C22" s="319">
        <v>11</v>
      </c>
      <c r="D22" s="322">
        <v>269832</v>
      </c>
      <c r="E22" s="322" t="s">
        <v>49</v>
      </c>
      <c r="F22" s="325" t="s">
        <v>11</v>
      </c>
      <c r="G22" s="67" t="s">
        <v>72</v>
      </c>
      <c r="H22" s="68">
        <v>1330082.0900000001</v>
      </c>
      <c r="I22" s="328">
        <v>1510047.5</v>
      </c>
      <c r="J22" s="335">
        <f>+H22+H23-I22</f>
        <v>2161436.9400000004</v>
      </c>
      <c r="K22" s="333" t="s">
        <v>100</v>
      </c>
      <c r="L22" s="341" t="s">
        <v>278</v>
      </c>
      <c r="N22">
        <f>+H22*0.4</f>
        <v>532032.83600000001</v>
      </c>
    </row>
    <row r="23" spans="2:14" ht="45.6" customHeight="1" thickBot="1" x14ac:dyDescent="0.25">
      <c r="B23" s="339"/>
      <c r="C23" s="321"/>
      <c r="D23" s="324"/>
      <c r="E23" s="324"/>
      <c r="F23" s="327"/>
      <c r="G23" s="73" t="s">
        <v>77</v>
      </c>
      <c r="H23" s="74">
        <v>2341402.35</v>
      </c>
      <c r="I23" s="329"/>
      <c r="J23" s="336"/>
      <c r="K23" s="334"/>
      <c r="L23" s="342"/>
      <c r="N23" s="27">
        <f>+I22-N22</f>
        <v>978014.66399999999</v>
      </c>
    </row>
    <row r="24" spans="2:14" ht="30.6" customHeight="1" x14ac:dyDescent="0.2">
      <c r="B24" s="339"/>
      <c r="C24" s="319">
        <v>12</v>
      </c>
      <c r="D24" s="322">
        <v>274698</v>
      </c>
      <c r="E24" s="322" t="s">
        <v>83</v>
      </c>
      <c r="F24" s="325" t="s">
        <v>51</v>
      </c>
      <c r="G24" s="67" t="s">
        <v>95</v>
      </c>
      <c r="H24" s="68">
        <v>30962</v>
      </c>
      <c r="I24" s="68">
        <v>0</v>
      </c>
      <c r="J24" s="69">
        <f t="shared" si="0"/>
        <v>30962</v>
      </c>
      <c r="K24" s="70" t="s">
        <v>88</v>
      </c>
      <c r="L24" s="330" t="s">
        <v>275</v>
      </c>
    </row>
    <row r="25" spans="2:14" ht="42.6" customHeight="1" x14ac:dyDescent="0.2">
      <c r="B25" s="339"/>
      <c r="C25" s="320"/>
      <c r="D25" s="323"/>
      <c r="E25" s="323"/>
      <c r="F25" s="326"/>
      <c r="G25" s="86" t="s">
        <v>72</v>
      </c>
      <c r="H25" s="87">
        <v>911156.6</v>
      </c>
      <c r="I25" s="87">
        <v>1680000</v>
      </c>
      <c r="J25" s="91">
        <f t="shared" si="0"/>
        <v>-768843.4</v>
      </c>
      <c r="K25" s="89" t="s">
        <v>101</v>
      </c>
      <c r="L25" s="332"/>
    </row>
    <row r="26" spans="2:14" ht="36.6" customHeight="1" thickBot="1" x14ac:dyDescent="0.25">
      <c r="B26" s="339"/>
      <c r="C26" s="321"/>
      <c r="D26" s="324"/>
      <c r="E26" s="324"/>
      <c r="F26" s="327"/>
      <c r="G26" s="73" t="s">
        <v>77</v>
      </c>
      <c r="H26" s="74">
        <v>8375698</v>
      </c>
      <c r="I26" s="74">
        <v>5220000</v>
      </c>
      <c r="J26" s="75">
        <f t="shared" si="0"/>
        <v>3155698</v>
      </c>
      <c r="K26" s="72" t="s">
        <v>26</v>
      </c>
      <c r="L26" s="331"/>
    </row>
    <row r="27" spans="2:14" ht="71.25" customHeight="1" thickBot="1" x14ac:dyDescent="0.25">
      <c r="B27" s="339"/>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39"/>
      <c r="C28" s="319">
        <v>14</v>
      </c>
      <c r="D28" s="322">
        <v>273254</v>
      </c>
      <c r="E28" s="322" t="s">
        <v>82</v>
      </c>
      <c r="F28" s="325" t="s">
        <v>56</v>
      </c>
      <c r="G28" s="67" t="s">
        <v>95</v>
      </c>
      <c r="H28" s="68">
        <v>84530</v>
      </c>
      <c r="I28" s="68">
        <v>84530</v>
      </c>
      <c r="J28" s="69">
        <f t="shared" si="0"/>
        <v>0</v>
      </c>
      <c r="K28" s="70" t="s">
        <v>101</v>
      </c>
      <c r="L28" s="71" t="s">
        <v>91</v>
      </c>
    </row>
    <row r="29" spans="2:14" ht="30" customHeight="1" x14ac:dyDescent="0.2">
      <c r="B29" s="339"/>
      <c r="C29" s="320"/>
      <c r="D29" s="323"/>
      <c r="E29" s="323"/>
      <c r="F29" s="326"/>
      <c r="G29" s="86" t="s">
        <v>72</v>
      </c>
      <c r="H29" s="87">
        <v>138122</v>
      </c>
      <c r="I29" s="87">
        <v>0</v>
      </c>
      <c r="J29" s="88">
        <f t="shared" si="0"/>
        <v>138122</v>
      </c>
      <c r="K29" s="89" t="s">
        <v>80</v>
      </c>
      <c r="L29" s="332" t="s">
        <v>271</v>
      </c>
    </row>
    <row r="30" spans="2:14" ht="27" customHeight="1" thickBot="1" x14ac:dyDescent="0.25">
      <c r="B30" s="339"/>
      <c r="C30" s="321"/>
      <c r="D30" s="324"/>
      <c r="E30" s="324"/>
      <c r="F30" s="327"/>
      <c r="G30" s="73" t="s">
        <v>77</v>
      </c>
      <c r="H30" s="74">
        <v>887354</v>
      </c>
      <c r="I30" s="74">
        <v>0</v>
      </c>
      <c r="J30" s="75">
        <f t="shared" si="0"/>
        <v>887354</v>
      </c>
      <c r="K30" s="72" t="s">
        <v>80</v>
      </c>
      <c r="L30" s="331"/>
    </row>
    <row r="31" spans="2:14" ht="51" customHeight="1" thickBot="1" x14ac:dyDescent="0.25">
      <c r="B31" s="339"/>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39"/>
      <c r="C32" s="319">
        <v>16</v>
      </c>
      <c r="D32" s="322">
        <v>292317</v>
      </c>
      <c r="E32" s="322" t="s">
        <v>85</v>
      </c>
      <c r="F32" s="325" t="s">
        <v>60</v>
      </c>
      <c r="G32" s="67" t="s">
        <v>95</v>
      </c>
      <c r="H32" s="68">
        <v>229564</v>
      </c>
      <c r="I32" s="328">
        <v>22000000</v>
      </c>
      <c r="J32" s="346">
        <f>+H32+H33+H34-I32</f>
        <v>-4000000</v>
      </c>
      <c r="K32" s="350" t="s">
        <v>26</v>
      </c>
      <c r="L32" s="330" t="s">
        <v>276</v>
      </c>
    </row>
    <row r="33" spans="2:12" ht="30.6" customHeight="1" x14ac:dyDescent="0.2">
      <c r="B33" s="339"/>
      <c r="C33" s="320"/>
      <c r="D33" s="323"/>
      <c r="E33" s="323"/>
      <c r="F33" s="326"/>
      <c r="G33" s="86" t="s">
        <v>72</v>
      </c>
      <c r="H33" s="87">
        <v>7059782</v>
      </c>
      <c r="I33" s="340"/>
      <c r="J33" s="347"/>
      <c r="K33" s="351"/>
      <c r="L33" s="332"/>
    </row>
    <row r="34" spans="2:12" ht="25.15" customHeight="1" thickBot="1" x14ac:dyDescent="0.25">
      <c r="B34" s="339"/>
      <c r="C34" s="321"/>
      <c r="D34" s="324"/>
      <c r="E34" s="324"/>
      <c r="F34" s="327"/>
      <c r="G34" s="73" t="s">
        <v>77</v>
      </c>
      <c r="H34" s="74">
        <v>10710654</v>
      </c>
      <c r="I34" s="329"/>
      <c r="J34" s="348"/>
      <c r="K34" s="352"/>
      <c r="L34" s="331"/>
    </row>
    <row r="35" spans="2:12" ht="66" customHeight="1" thickBot="1" x14ac:dyDescent="0.25">
      <c r="B35" s="339"/>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39"/>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43" t="s">
        <v>124</v>
      </c>
      <c r="C37" s="319">
        <v>1</v>
      </c>
      <c r="D37" s="322"/>
      <c r="E37" s="322"/>
      <c r="F37" s="325" t="s">
        <v>3</v>
      </c>
      <c r="G37" s="67" t="s">
        <v>95</v>
      </c>
      <c r="H37" s="93">
        <v>16923.28</v>
      </c>
      <c r="I37" s="93">
        <v>0</v>
      </c>
      <c r="J37" s="69">
        <f t="shared" si="0"/>
        <v>16923.28</v>
      </c>
      <c r="K37" s="70" t="s">
        <v>79</v>
      </c>
      <c r="L37" s="330" t="s">
        <v>110</v>
      </c>
    </row>
    <row r="38" spans="2:12" ht="31.15" customHeight="1" thickBot="1" x14ac:dyDescent="0.25">
      <c r="B38" s="343"/>
      <c r="C38" s="321"/>
      <c r="D38" s="324"/>
      <c r="E38" s="324"/>
      <c r="F38" s="327"/>
      <c r="G38" s="73" t="s">
        <v>72</v>
      </c>
      <c r="H38" s="94">
        <v>293806.98</v>
      </c>
      <c r="I38" s="94">
        <v>493595.73</v>
      </c>
      <c r="J38" s="95">
        <f t="shared" si="0"/>
        <v>-199788.75</v>
      </c>
      <c r="K38" s="90" t="s">
        <v>52</v>
      </c>
      <c r="L38" s="331"/>
    </row>
    <row r="39" spans="2:12" ht="36.6" customHeight="1" x14ac:dyDescent="0.2">
      <c r="B39" s="343"/>
      <c r="C39" s="319">
        <v>2</v>
      </c>
      <c r="D39" s="322">
        <v>274896</v>
      </c>
      <c r="E39" s="322" t="s">
        <v>44</v>
      </c>
      <c r="F39" s="325" t="s">
        <v>13</v>
      </c>
      <c r="G39" s="67" t="s">
        <v>95</v>
      </c>
      <c r="H39" s="68">
        <v>33404.28</v>
      </c>
      <c r="I39" s="68">
        <v>60000</v>
      </c>
      <c r="J39" s="96">
        <f t="shared" si="0"/>
        <v>-26595.72</v>
      </c>
      <c r="K39" s="70" t="s">
        <v>52</v>
      </c>
      <c r="L39" s="71" t="s">
        <v>268</v>
      </c>
    </row>
    <row r="40" spans="2:12" ht="33" customHeight="1" x14ac:dyDescent="0.2">
      <c r="B40" s="343"/>
      <c r="C40" s="320"/>
      <c r="D40" s="323"/>
      <c r="E40" s="323"/>
      <c r="F40" s="326"/>
      <c r="G40" s="86" t="s">
        <v>72</v>
      </c>
      <c r="H40" s="87">
        <v>162899.29</v>
      </c>
      <c r="I40" s="87">
        <v>85735.06</v>
      </c>
      <c r="J40" s="88">
        <f t="shared" si="0"/>
        <v>77164.23000000001</v>
      </c>
      <c r="K40" s="89" t="s">
        <v>80</v>
      </c>
      <c r="L40" s="332" t="s">
        <v>105</v>
      </c>
    </row>
    <row r="41" spans="2:12" ht="30" customHeight="1" thickBot="1" x14ac:dyDescent="0.25">
      <c r="B41" s="343"/>
      <c r="C41" s="321"/>
      <c r="D41" s="324"/>
      <c r="E41" s="324"/>
      <c r="F41" s="327"/>
      <c r="G41" s="73" t="s">
        <v>77</v>
      </c>
      <c r="H41" s="74">
        <v>45122.55</v>
      </c>
      <c r="I41" s="74">
        <v>30081.7</v>
      </c>
      <c r="J41" s="75">
        <f t="shared" si="0"/>
        <v>15040.850000000002</v>
      </c>
      <c r="K41" s="72" t="s">
        <v>80</v>
      </c>
      <c r="L41" s="331"/>
    </row>
    <row r="42" spans="2:12" ht="46.15" customHeight="1" thickBot="1" x14ac:dyDescent="0.25">
      <c r="B42" s="343"/>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43"/>
      <c r="C43" s="319">
        <v>4</v>
      </c>
      <c r="D43" s="322">
        <v>180675</v>
      </c>
      <c r="E43" s="322" t="s">
        <v>35</v>
      </c>
      <c r="F43" s="325" t="s">
        <v>14</v>
      </c>
      <c r="G43" s="67" t="s">
        <v>95</v>
      </c>
      <c r="H43" s="68">
        <v>0</v>
      </c>
      <c r="I43" s="68">
        <v>80000</v>
      </c>
      <c r="J43" s="96">
        <f t="shared" si="0"/>
        <v>-80000</v>
      </c>
      <c r="K43" s="70" t="s">
        <v>101</v>
      </c>
      <c r="L43" s="71" t="s">
        <v>111</v>
      </c>
    </row>
    <row r="44" spans="2:12" ht="30.6" customHeight="1" x14ac:dyDescent="0.2">
      <c r="B44" s="343"/>
      <c r="C44" s="320"/>
      <c r="D44" s="323"/>
      <c r="E44" s="323"/>
      <c r="F44" s="326"/>
      <c r="G44" s="86" t="s">
        <v>72</v>
      </c>
      <c r="H44" s="87">
        <v>752839</v>
      </c>
      <c r="I44" s="87">
        <v>150567.79999999999</v>
      </c>
      <c r="J44" s="88">
        <f t="shared" si="0"/>
        <v>602271.19999999995</v>
      </c>
      <c r="K44" s="89" t="s">
        <v>80</v>
      </c>
      <c r="L44" s="332" t="s">
        <v>105</v>
      </c>
    </row>
    <row r="45" spans="2:12" ht="27" customHeight="1" thickBot="1" x14ac:dyDescent="0.25">
      <c r="B45" s="343"/>
      <c r="C45" s="321"/>
      <c r="D45" s="324"/>
      <c r="E45" s="324"/>
      <c r="F45" s="327"/>
      <c r="G45" s="73" t="s">
        <v>77</v>
      </c>
      <c r="H45" s="74">
        <v>259931</v>
      </c>
      <c r="I45" s="74">
        <v>51986.2</v>
      </c>
      <c r="J45" s="75">
        <f t="shared" si="0"/>
        <v>207944.8</v>
      </c>
      <c r="K45" s="72" t="s">
        <v>80</v>
      </c>
      <c r="L45" s="331"/>
    </row>
    <row r="46" spans="2:12" ht="40.5" customHeight="1" x14ac:dyDescent="0.2">
      <c r="B46" s="343"/>
      <c r="C46" s="319">
        <v>5</v>
      </c>
      <c r="D46" s="322">
        <v>180636</v>
      </c>
      <c r="E46" s="322" t="s">
        <v>68</v>
      </c>
      <c r="F46" s="325" t="s">
        <v>59</v>
      </c>
      <c r="G46" s="67" t="s">
        <v>95</v>
      </c>
      <c r="H46" s="68">
        <v>0</v>
      </c>
      <c r="I46" s="68">
        <v>20000</v>
      </c>
      <c r="J46" s="96">
        <f t="shared" si="0"/>
        <v>-20000</v>
      </c>
      <c r="K46" s="70" t="s">
        <v>26</v>
      </c>
      <c r="L46" s="71" t="s">
        <v>112</v>
      </c>
    </row>
    <row r="47" spans="2:12" ht="29.45" customHeight="1" x14ac:dyDescent="0.2">
      <c r="B47" s="343"/>
      <c r="C47" s="320"/>
      <c r="D47" s="323"/>
      <c r="E47" s="323"/>
      <c r="F47" s="326"/>
      <c r="G47" s="86" t="s">
        <v>72</v>
      </c>
      <c r="H47" s="87">
        <v>565261.09</v>
      </c>
      <c r="I47" s="87">
        <v>113052.21799999999</v>
      </c>
      <c r="J47" s="88">
        <f t="shared" si="0"/>
        <v>452208.87199999997</v>
      </c>
      <c r="K47" s="89" t="s">
        <v>80</v>
      </c>
      <c r="L47" s="332" t="s">
        <v>105</v>
      </c>
    </row>
    <row r="48" spans="2:12" ht="33" customHeight="1" thickBot="1" x14ac:dyDescent="0.25">
      <c r="B48" s="343"/>
      <c r="C48" s="321"/>
      <c r="D48" s="324"/>
      <c r="E48" s="324"/>
      <c r="F48" s="327"/>
      <c r="G48" s="73" t="s">
        <v>77</v>
      </c>
      <c r="H48" s="74">
        <v>408170</v>
      </c>
      <c r="I48" s="74">
        <v>81634</v>
      </c>
      <c r="J48" s="75">
        <f t="shared" si="0"/>
        <v>326536</v>
      </c>
      <c r="K48" s="72" t="s">
        <v>80</v>
      </c>
      <c r="L48" s="331"/>
    </row>
    <row r="49" spans="2:12" ht="25.9" customHeight="1" x14ac:dyDescent="0.2">
      <c r="B49" s="343"/>
      <c r="C49" s="319">
        <v>6</v>
      </c>
      <c r="D49" s="322">
        <v>182387</v>
      </c>
      <c r="E49" s="322" t="s">
        <v>34</v>
      </c>
      <c r="F49" s="325" t="s">
        <v>24</v>
      </c>
      <c r="G49" s="67" t="s">
        <v>72</v>
      </c>
      <c r="H49" s="93">
        <v>609383.4</v>
      </c>
      <c r="I49" s="93">
        <v>304691.7</v>
      </c>
      <c r="J49" s="69">
        <f t="shared" si="0"/>
        <v>304691.7</v>
      </c>
      <c r="K49" s="70" t="s">
        <v>26</v>
      </c>
      <c r="L49" s="330" t="s">
        <v>269</v>
      </c>
    </row>
    <row r="50" spans="2:12" ht="24.6" customHeight="1" thickBot="1" x14ac:dyDescent="0.25">
      <c r="B50" s="343"/>
      <c r="C50" s="321"/>
      <c r="D50" s="324"/>
      <c r="E50" s="324"/>
      <c r="F50" s="327"/>
      <c r="G50" s="73" t="s">
        <v>77</v>
      </c>
      <c r="H50" s="94">
        <v>355505</v>
      </c>
      <c r="I50" s="74">
        <v>177152.5</v>
      </c>
      <c r="J50" s="75">
        <f t="shared" si="0"/>
        <v>178352.5</v>
      </c>
      <c r="K50" s="90" t="s">
        <v>26</v>
      </c>
      <c r="L50" s="331"/>
    </row>
    <row r="51" spans="2:12" ht="58.9" customHeight="1" x14ac:dyDescent="0.2">
      <c r="B51" s="343"/>
      <c r="C51" s="319">
        <v>7</v>
      </c>
      <c r="D51" s="322">
        <v>206674</v>
      </c>
      <c r="E51" s="322" t="s">
        <v>36</v>
      </c>
      <c r="F51" s="325" t="s">
        <v>33</v>
      </c>
      <c r="G51" s="67" t="s">
        <v>95</v>
      </c>
      <c r="H51" s="68">
        <v>0</v>
      </c>
      <c r="I51" s="68">
        <v>0</v>
      </c>
      <c r="J51" s="69">
        <f t="shared" si="0"/>
        <v>0</v>
      </c>
      <c r="K51" s="70" t="s">
        <v>52</v>
      </c>
      <c r="L51" s="71" t="s">
        <v>270</v>
      </c>
    </row>
    <row r="52" spans="2:12" ht="26.45" customHeight="1" x14ac:dyDescent="0.2">
      <c r="B52" s="343"/>
      <c r="C52" s="320"/>
      <c r="D52" s="323"/>
      <c r="E52" s="323"/>
      <c r="F52" s="326"/>
      <c r="G52" s="86" t="s">
        <v>72</v>
      </c>
      <c r="H52" s="87">
        <v>871085.88</v>
      </c>
      <c r="I52" s="87">
        <v>0</v>
      </c>
      <c r="J52" s="88">
        <f t="shared" si="0"/>
        <v>871085.88</v>
      </c>
      <c r="K52" s="89" t="s">
        <v>80</v>
      </c>
      <c r="L52" s="332" t="s">
        <v>271</v>
      </c>
    </row>
    <row r="53" spans="2:12" ht="27" customHeight="1" thickBot="1" x14ac:dyDescent="0.25">
      <c r="B53" s="343"/>
      <c r="C53" s="321"/>
      <c r="D53" s="324"/>
      <c r="E53" s="324"/>
      <c r="F53" s="327"/>
      <c r="G53" s="73" t="s">
        <v>77</v>
      </c>
      <c r="H53" s="74">
        <v>233817.3</v>
      </c>
      <c r="I53" s="74">
        <v>0</v>
      </c>
      <c r="J53" s="75">
        <f t="shared" si="0"/>
        <v>233817.3</v>
      </c>
      <c r="K53" s="72" t="s">
        <v>80</v>
      </c>
      <c r="L53" s="331"/>
    </row>
    <row r="54" spans="2:12" ht="35.450000000000003" customHeight="1" x14ac:dyDescent="0.2">
      <c r="B54" s="343"/>
      <c r="C54" s="319">
        <v>8</v>
      </c>
      <c r="D54" s="322">
        <v>214353</v>
      </c>
      <c r="E54" s="322" t="s">
        <v>39</v>
      </c>
      <c r="F54" s="325" t="s">
        <v>16</v>
      </c>
      <c r="G54" s="67" t="s">
        <v>95</v>
      </c>
      <c r="H54" s="68">
        <v>14712.3</v>
      </c>
      <c r="I54" s="68">
        <v>70000</v>
      </c>
      <c r="J54" s="96">
        <f t="shared" si="0"/>
        <v>-55287.7</v>
      </c>
      <c r="K54" s="70" t="s">
        <v>52</v>
      </c>
      <c r="L54" s="71" t="s">
        <v>87</v>
      </c>
    </row>
    <row r="55" spans="2:12" ht="31.15" customHeight="1" x14ac:dyDescent="0.2">
      <c r="B55" s="343"/>
      <c r="C55" s="320"/>
      <c r="D55" s="323"/>
      <c r="E55" s="323"/>
      <c r="F55" s="326"/>
      <c r="G55" s="86" t="s">
        <v>72</v>
      </c>
      <c r="H55" s="87">
        <v>450124</v>
      </c>
      <c r="I55" s="87">
        <v>0</v>
      </c>
      <c r="J55" s="88">
        <f t="shared" si="0"/>
        <v>450124</v>
      </c>
      <c r="K55" s="89" t="s">
        <v>80</v>
      </c>
      <c r="L55" s="332" t="s">
        <v>271</v>
      </c>
    </row>
    <row r="56" spans="2:12" ht="33.6" customHeight="1" thickBot="1" x14ac:dyDescent="0.25">
      <c r="B56" s="343"/>
      <c r="C56" s="321"/>
      <c r="D56" s="324"/>
      <c r="E56" s="324"/>
      <c r="F56" s="327"/>
      <c r="G56" s="73" t="s">
        <v>77</v>
      </c>
      <c r="H56" s="74">
        <v>176863.5</v>
      </c>
      <c r="I56" s="74">
        <v>0</v>
      </c>
      <c r="J56" s="88">
        <f t="shared" si="0"/>
        <v>176863.5</v>
      </c>
      <c r="K56" s="72" t="s">
        <v>80</v>
      </c>
      <c r="L56" s="331"/>
    </row>
    <row r="57" spans="2:12" ht="53.25" customHeight="1" x14ac:dyDescent="0.2">
      <c r="B57" s="343"/>
      <c r="C57" s="319">
        <v>9</v>
      </c>
      <c r="D57" s="322">
        <v>214671</v>
      </c>
      <c r="E57" s="322" t="s">
        <v>38</v>
      </c>
      <c r="F57" s="325" t="s">
        <v>15</v>
      </c>
      <c r="G57" s="67" t="s">
        <v>95</v>
      </c>
      <c r="H57" s="68">
        <v>0</v>
      </c>
      <c r="I57" s="68">
        <v>0</v>
      </c>
      <c r="J57" s="69">
        <f t="shared" si="0"/>
        <v>0</v>
      </c>
      <c r="K57" s="70" t="s">
        <v>52</v>
      </c>
      <c r="L57" s="71" t="s">
        <v>272</v>
      </c>
    </row>
    <row r="58" spans="2:12" ht="30.6" customHeight="1" x14ac:dyDescent="0.2">
      <c r="B58" s="343"/>
      <c r="C58" s="320"/>
      <c r="D58" s="323"/>
      <c r="E58" s="323"/>
      <c r="F58" s="326"/>
      <c r="G58" s="86" t="s">
        <v>72</v>
      </c>
      <c r="H58" s="87">
        <v>981340.33</v>
      </c>
      <c r="I58" s="87">
        <v>196268.06599999999</v>
      </c>
      <c r="J58" s="88">
        <f t="shared" si="0"/>
        <v>785072.26399999997</v>
      </c>
      <c r="K58" s="89" t="s">
        <v>80</v>
      </c>
      <c r="L58" s="332" t="s">
        <v>105</v>
      </c>
    </row>
    <row r="59" spans="2:12" ht="31.9" customHeight="1" thickBot="1" x14ac:dyDescent="0.25">
      <c r="B59" s="343"/>
      <c r="C59" s="321"/>
      <c r="D59" s="324"/>
      <c r="E59" s="324"/>
      <c r="F59" s="327"/>
      <c r="G59" s="73" t="s">
        <v>77</v>
      </c>
      <c r="H59" s="74">
        <v>47901.16</v>
      </c>
      <c r="I59" s="74">
        <v>9580.2320000000018</v>
      </c>
      <c r="J59" s="75">
        <f t="shared" si="0"/>
        <v>38320.928</v>
      </c>
      <c r="K59" s="72" t="s">
        <v>80</v>
      </c>
      <c r="L59" s="331"/>
    </row>
    <row r="60" spans="2:12" ht="45.6" customHeight="1" x14ac:dyDescent="0.2">
      <c r="B60" s="343"/>
      <c r="C60" s="319">
        <v>10</v>
      </c>
      <c r="D60" s="322">
        <v>216096</v>
      </c>
      <c r="E60" s="322" t="s">
        <v>37</v>
      </c>
      <c r="F60" s="325" t="s">
        <v>27</v>
      </c>
      <c r="G60" s="67" t="s">
        <v>95</v>
      </c>
      <c r="H60" s="68">
        <v>0</v>
      </c>
      <c r="I60" s="68">
        <v>65213.88</v>
      </c>
      <c r="J60" s="96">
        <f t="shared" si="0"/>
        <v>-65213.88</v>
      </c>
      <c r="K60" s="70" t="s">
        <v>79</v>
      </c>
      <c r="L60" s="71" t="s">
        <v>89</v>
      </c>
    </row>
    <row r="61" spans="2:12" ht="30.6" customHeight="1" x14ac:dyDescent="0.2">
      <c r="B61" s="343"/>
      <c r="C61" s="320"/>
      <c r="D61" s="323"/>
      <c r="E61" s="323"/>
      <c r="F61" s="326"/>
      <c r="G61" s="86" t="s">
        <v>72</v>
      </c>
      <c r="H61" s="87">
        <v>692781.71</v>
      </c>
      <c r="I61" s="87">
        <v>138556.342</v>
      </c>
      <c r="J61" s="88">
        <f t="shared" si="0"/>
        <v>554225.36800000002</v>
      </c>
      <c r="K61" s="89" t="s">
        <v>80</v>
      </c>
      <c r="L61" s="332" t="s">
        <v>113</v>
      </c>
    </row>
    <row r="62" spans="2:12" ht="31.15" customHeight="1" thickBot="1" x14ac:dyDescent="0.25">
      <c r="B62" s="343"/>
      <c r="C62" s="321"/>
      <c r="D62" s="324"/>
      <c r="E62" s="324"/>
      <c r="F62" s="327"/>
      <c r="G62" s="73" t="s">
        <v>77</v>
      </c>
      <c r="H62" s="74">
        <v>243577.8</v>
      </c>
      <c r="I62" s="74">
        <v>48715.56</v>
      </c>
      <c r="J62" s="75">
        <f t="shared" si="0"/>
        <v>194862.24</v>
      </c>
      <c r="K62" s="72" t="s">
        <v>80</v>
      </c>
      <c r="L62" s="331"/>
    </row>
    <row r="63" spans="2:12" ht="41.45" customHeight="1" x14ac:dyDescent="0.2">
      <c r="B63" s="343"/>
      <c r="C63" s="319">
        <v>11</v>
      </c>
      <c r="D63" s="322">
        <v>226585</v>
      </c>
      <c r="E63" s="322" t="s">
        <v>43</v>
      </c>
      <c r="F63" s="325" t="s">
        <v>17</v>
      </c>
      <c r="G63" s="67" t="s">
        <v>95</v>
      </c>
      <c r="H63" s="68">
        <v>19541.52</v>
      </c>
      <c r="I63" s="68">
        <v>70000</v>
      </c>
      <c r="J63" s="96">
        <f t="shared" si="0"/>
        <v>-50458.479999999996</v>
      </c>
      <c r="K63" s="70" t="s">
        <v>101</v>
      </c>
      <c r="L63" s="71" t="s">
        <v>114</v>
      </c>
    </row>
    <row r="64" spans="2:12" ht="28.15" customHeight="1" x14ac:dyDescent="0.2">
      <c r="B64" s="343"/>
      <c r="C64" s="320"/>
      <c r="D64" s="323"/>
      <c r="E64" s="323"/>
      <c r="F64" s="326"/>
      <c r="G64" s="86" t="s">
        <v>72</v>
      </c>
      <c r="H64" s="87">
        <v>745563.05</v>
      </c>
      <c r="I64" s="87">
        <v>0</v>
      </c>
      <c r="J64" s="88">
        <f t="shared" si="0"/>
        <v>745563.05</v>
      </c>
      <c r="K64" s="89" t="s">
        <v>80</v>
      </c>
      <c r="L64" s="332" t="s">
        <v>271</v>
      </c>
    </row>
    <row r="65" spans="2:12" ht="33.6" customHeight="1" thickBot="1" x14ac:dyDescent="0.25">
      <c r="B65" s="343"/>
      <c r="C65" s="321"/>
      <c r="D65" s="324"/>
      <c r="E65" s="324"/>
      <c r="F65" s="327"/>
      <c r="G65" s="73" t="s">
        <v>77</v>
      </c>
      <c r="H65" s="74">
        <v>21992.36</v>
      </c>
      <c r="I65" s="74">
        <v>0</v>
      </c>
      <c r="J65" s="75">
        <f t="shared" si="0"/>
        <v>21992.36</v>
      </c>
      <c r="K65" s="72" t="s">
        <v>80</v>
      </c>
      <c r="L65" s="331"/>
    </row>
    <row r="66" spans="2:12" ht="67.5" customHeight="1" thickBot="1" x14ac:dyDescent="0.25">
      <c r="B66" s="343"/>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43"/>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43"/>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44"/>
      <c r="C69" s="345"/>
      <c r="D69" s="345"/>
      <c r="E69" s="345"/>
      <c r="F69" s="349" t="s">
        <v>21</v>
      </c>
      <c r="G69" s="99" t="s">
        <v>95</v>
      </c>
      <c r="H69" s="100">
        <v>90000</v>
      </c>
      <c r="I69" s="100">
        <v>90000</v>
      </c>
      <c r="J69" s="101">
        <f t="shared" si="0"/>
        <v>0</v>
      </c>
      <c r="K69" s="102" t="s">
        <v>61</v>
      </c>
      <c r="L69" s="103" t="s">
        <v>120</v>
      </c>
    </row>
    <row r="70" spans="2:12" s="16" customFormat="1" ht="35.450000000000003" customHeight="1" x14ac:dyDescent="0.2">
      <c r="B70" s="344"/>
      <c r="C70" s="344"/>
      <c r="D70" s="344"/>
      <c r="E70" s="344"/>
      <c r="F70" s="326"/>
      <c r="G70" s="86" t="s">
        <v>72</v>
      </c>
      <c r="H70" s="87">
        <v>3482871.99</v>
      </c>
      <c r="I70" s="87">
        <v>3482871.99</v>
      </c>
      <c r="J70" s="88">
        <f>+H70-I70</f>
        <v>0</v>
      </c>
      <c r="K70" s="89" t="s">
        <v>61</v>
      </c>
      <c r="L70" s="104" t="s">
        <v>118</v>
      </c>
    </row>
    <row r="71" spans="2:12" ht="84" customHeight="1" x14ac:dyDescent="0.2">
      <c r="B71" s="344"/>
      <c r="C71" s="344"/>
      <c r="D71" s="344"/>
      <c r="E71" s="344"/>
      <c r="F71" s="326"/>
      <c r="G71" s="86" t="s">
        <v>77</v>
      </c>
      <c r="H71" s="87">
        <v>14309029.550000001</v>
      </c>
      <c r="I71" s="87">
        <v>15960588.26</v>
      </c>
      <c r="J71" s="91">
        <f>+H71-I71</f>
        <v>-1651558.709999999</v>
      </c>
      <c r="K71" s="84" t="s">
        <v>61</v>
      </c>
      <c r="L71" s="85" t="s">
        <v>119</v>
      </c>
    </row>
    <row r="72" spans="2:12" ht="46.15" customHeight="1" x14ac:dyDescent="0.2">
      <c r="B72" s="344"/>
      <c r="C72" s="344"/>
      <c r="D72" s="344"/>
      <c r="E72" s="344"/>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44"/>
      <c r="C73" s="344"/>
      <c r="D73" s="344"/>
      <c r="E73" s="344"/>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2018-10-15T20:34:20Z</cp:lastPrinted>
  <dcterms:created xsi:type="dcterms:W3CDTF">2015-02-11T22:58:53Z</dcterms:created>
  <dcterms:modified xsi:type="dcterms:W3CDTF">2019-01-29T19:52:29Z</dcterms:modified>
</cp:coreProperties>
</file>