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a.ayre\Desktop\CARLA\PORTAL DE TRANSPARENCIA 2019\"/>
    </mc:Choice>
  </mc:AlternateContent>
  <bookViews>
    <workbookView xWindow="0" yWindow="0" windowWidth="24000" windowHeight="960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Transparencia!$A$4:$Q$183</definedName>
    <definedName name="_xlnm.Print_Area" localSheetId="3">Transparencia!$A$1:$Q$134</definedName>
    <definedName name="_xlnm.Print_Titles" localSheetId="3">Transparencia!$3:$5</definedName>
  </definedNames>
  <calcPr calcId="162913"/>
</workbook>
</file>

<file path=xl/calcChain.xml><?xml version="1.0" encoding="utf-8"?>
<calcChain xmlns="http://schemas.openxmlformats.org/spreadsheetml/2006/main">
  <c r="G27" i="10" l="1"/>
  <c r="G93" i="10"/>
  <c r="G130" i="10" l="1"/>
  <c r="G123" i="10"/>
  <c r="F52" i="9"/>
  <c r="E52" i="9"/>
  <c r="D9" i="5"/>
  <c r="C9" i="5"/>
  <c r="C8" i="5"/>
  <c r="E8" i="5" s="1"/>
  <c r="J8" i="5" s="1"/>
  <c r="D8" i="5"/>
  <c r="C7" i="5"/>
  <c r="D7" i="5"/>
  <c r="N22" i="7"/>
  <c r="N23" i="7" s="1"/>
  <c r="J22" i="7"/>
  <c r="J8" i="7"/>
  <c r="F39" i="9"/>
  <c r="F53" i="9" s="1"/>
  <c r="I72" i="7" s="1"/>
  <c r="I73" i="7" s="1"/>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G134" i="10" l="1"/>
  <c r="E10" i="8"/>
  <c r="E7" i="5"/>
  <c r="J7" i="5" s="1"/>
  <c r="E9" i="5"/>
  <c r="J9" i="5" s="1"/>
  <c r="E53" i="9"/>
  <c r="F54" i="9" s="1"/>
  <c r="D6" i="5"/>
  <c r="D11" i="5" s="1"/>
  <c r="C11" i="5"/>
  <c r="J72" i="7"/>
  <c r="J73" i="7" s="1"/>
  <c r="J78" i="7" s="1"/>
  <c r="E6" i="5" l="1"/>
  <c r="J6" i="5" s="1"/>
  <c r="E11" i="5"/>
  <c r="J11" i="5" s="1"/>
</calcChain>
</file>

<file path=xl/sharedStrings.xml><?xml version="1.0" encoding="utf-8"?>
<sst xmlns="http://schemas.openxmlformats.org/spreadsheetml/2006/main" count="1036" uniqueCount="528">
  <si>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</si>
  <si>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</si>
  <si>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</si>
  <si>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</si>
  <si>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</si>
  <si>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</si>
  <si>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</si>
  <si>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</si>
  <si>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</si>
  <si>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</si>
  <si>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</si>
  <si>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</si>
  <si>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</si>
  <si>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</si>
  <si>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</si>
  <si>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</si>
  <si>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</si>
  <si>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</si>
  <si>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</si>
  <si>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</si>
  <si>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</si>
  <si>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</si>
  <si>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</si>
  <si>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</si>
  <si>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</si>
  <si>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</si>
  <si>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</si>
  <si>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</si>
  <si>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</si>
  <si>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</si>
  <si>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</si>
  <si>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</si>
  <si>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</si>
  <si>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</si>
  <si>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</si>
  <si>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</si>
  <si>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</si>
  <si>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</si>
  <si>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</si>
  <si>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</si>
  <si>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</si>
  <si>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</si>
  <si>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</si>
  <si>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</si>
  <si>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</si>
  <si>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</si>
  <si>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</si>
  <si>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</si>
  <si>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</si>
  <si>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</si>
  <si>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</si>
  <si>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</si>
  <si>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</si>
  <si>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</si>
  <si>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</si>
  <si>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</si>
  <si>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</si>
  <si>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</si>
  <si>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</si>
  <si>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</si>
  <si>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</si>
  <si>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</si>
  <si>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</si>
  <si>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</si>
  <si>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</si>
  <si>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</si>
  <si>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</si>
  <si>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</si>
  <si>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</si>
  <si>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</si>
  <si>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</si>
  <si>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</si>
  <si>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</si>
  <si>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</si>
  <si>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</si>
  <si>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</si>
  <si>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</si>
  <si>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</si>
  <si>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</si>
  <si>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</si>
  <si>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</si>
  <si>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</si>
  <si>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</si>
  <si>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</si>
  <si>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</si>
  <si>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</si>
  <si>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</si>
  <si>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</si>
  <si>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</si>
  <si>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</si>
  <si>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</si>
  <si>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</si>
  <si>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</si>
  <si>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</si>
  <si>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</si>
  <si>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</si>
  <si>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</si>
  <si>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</si>
  <si>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</si>
  <si>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</si>
  <si>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</si>
  <si>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</si>
  <si>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</si>
  <si>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</si>
  <si>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</si>
  <si>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</si>
  <si>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</si>
  <si>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</si>
  <si>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</si>
  <si>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</si>
  <si>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</si>
  <si>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</si>
  <si>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</si>
  <si>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</si>
  <si>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</si>
  <si>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</si>
  <si>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</si>
  <si>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</si>
  <si>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</si>
  <si>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</si>
  <si>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</si>
  <si>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</si>
  <si>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</si>
  <si>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</si>
  <si>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</si>
  <si>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</si>
  <si>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</si>
  <si>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</si>
  <si>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</si>
  <si>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</si>
  <si>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</si>
  <si>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</si>
  <si>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</si>
  <si>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</si>
  <si>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</si>
  <si>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</si>
  <si>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</si>
  <si>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</si>
  <si>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</si>
  <si>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</si>
  <si>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</si>
  <si>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</si>
  <si>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</si>
  <si>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</si>
  <si>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</si>
  <si>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</si>
  <si>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</si>
  <si>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</si>
  <si>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</si>
  <si>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</si>
  <si>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</si>
  <si>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</si>
  <si>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</si>
  <si>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</si>
  <si>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</si>
  <si>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</si>
  <si>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</si>
  <si>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</si>
  <si>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</si>
  <si>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</si>
  <si>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</si>
  <si>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</si>
  <si>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</si>
  <si>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</si>
  <si>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</si>
  <si>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</si>
  <si>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</si>
  <si>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</si>
  <si>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</si>
  <si>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</si>
  <si>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</si>
  <si>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</si>
  <si>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</si>
  <si>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</si>
  <si>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</si>
  <si>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</si>
  <si>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</si>
  <si>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</si>
  <si>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</si>
  <si>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</si>
  <si>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</si>
  <si>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</si>
  <si>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</si>
  <si>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</si>
  <si>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</si>
  <si>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</si>
  <si>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</si>
  <si>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</si>
  <si>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</si>
  <si>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</si>
  <si>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</si>
  <si>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</si>
  <si>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</si>
  <si>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</si>
  <si>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</si>
  <si>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</si>
  <si>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</si>
  <si>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</si>
  <si>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</si>
  <si>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</si>
  <si>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</si>
  <si>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</si>
  <si>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</si>
  <si>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</si>
  <si>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</si>
  <si>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</si>
  <si>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</si>
  <si>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</si>
  <si>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</si>
  <si>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</si>
  <si>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</si>
  <si>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</si>
  <si>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</si>
  <si>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</si>
  <si>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</si>
  <si>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</si>
  <si>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</si>
  <si>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</si>
  <si>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</si>
  <si>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</si>
  <si>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</si>
  <si>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</si>
  <si>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</si>
  <si>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</si>
  <si>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</si>
  <si>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</si>
  <si>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</si>
  <si>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</si>
  <si>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</si>
  <si>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</si>
  <si>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</si>
  <si>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</si>
  <si>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</si>
  <si>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</si>
  <si>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</si>
  <si>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</si>
  <si>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</si>
  <si>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</si>
  <si>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</si>
  <si>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</si>
  <si>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</si>
  <si>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</si>
  <si>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</si>
  <si>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</si>
  <si>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</si>
  <si>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</si>
  <si>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</si>
  <si>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</si>
  <si>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</si>
  <si>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</si>
  <si>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</si>
  <si>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</si>
  <si>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</si>
  <si>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</si>
  <si>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</si>
  <si>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</si>
  <si>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</si>
  <si>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</si>
  <si>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</si>
  <si>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</si>
  <si>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</si>
  <si>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</si>
  <si>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</si>
  <si>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</si>
  <si>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</si>
  <si>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</si>
  <si>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</si>
  <si>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</si>
  <si>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</si>
  <si>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</si>
  <si>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</si>
  <si>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</si>
  <si>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</si>
  <si>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</si>
  <si>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</si>
  <si>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</si>
  <si>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</si>
  <si>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</si>
  <si>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</si>
  <si>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</si>
  <si>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</si>
  <si>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</si>
  <si>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</si>
  <si>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</si>
  <si>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</si>
  <si>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</si>
  <si>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</si>
  <si>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</si>
  <si>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 xml:space="preserve">CERCO PERIMETRICO DE LA POSTA MEDICA ZARUMILLA - TUMBES </t>
  </si>
  <si>
    <t>Estudio Definitivo</t>
  </si>
  <si>
    <t>Equipamiento Hospitalario</t>
  </si>
  <si>
    <t>AMPLIACION DEL SERVICIO DE RADIOTERAPIA CON ACELERADOR LINEAL PARA LA RED ASISTENCIAL LA LIBERTAD</t>
  </si>
  <si>
    <t>MEJORAMIENTO DE LAS ACTIVIDADES COLECTIVAS DE PROMOCION DE LA SALUD EN LOS CENTROS ASISTENCIALES DEL AMBITO DE LA RED ASISTENCIAL LAMBAYEQUE</t>
  </si>
  <si>
    <t>Elaboración:</t>
  </si>
  <si>
    <t>Gerencia Central de Proyectos de Inversión</t>
  </si>
  <si>
    <t>Fuente:</t>
  </si>
  <si>
    <t>Supervisión ED</t>
  </si>
  <si>
    <t>Supervisión de Obra</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</si>
  <si>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</si>
  <si>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</si>
  <si>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</si>
  <si>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</si>
  <si>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</si>
  <si>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</si>
  <si>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</si>
  <si>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</si>
  <si>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</si>
  <si>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</si>
  <si>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</si>
  <si>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</si>
  <si>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</si>
  <si>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</si>
  <si>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</si>
  <si>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</si>
  <si>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UNIDADES DE ATENCIÓN DE MEDICINA COMPLEMENTARIA DE LOS CENTROS ASISTENCIALES A NIVEL NACIONAL </t>
  </si>
  <si>
    <t>MONTOS DE ADICIONALES DE OBRA (S/)</t>
  </si>
  <si>
    <t>Elaboración conjunta de las Gerencias</t>
  </si>
  <si>
    <t>Mayores prestaciones por modificaciones requeridas por el usuario</t>
  </si>
  <si>
    <t>CONSTRUCTORA MALAGA</t>
  </si>
  <si>
    <t>Consorcio ATA - KUKOVA</t>
  </si>
  <si>
    <t>330 días</t>
  </si>
  <si>
    <t>Obra Recepcionada y en proceso arbitral</t>
  </si>
  <si>
    <t>CLEAN ROOM &amp; VALIDATIÓN SAC</t>
  </si>
  <si>
    <t>90 días</t>
  </si>
  <si>
    <t>CONTRATISTA LA UNION S.A.</t>
  </si>
  <si>
    <t xml:space="preserve">INSPECTORa. Ing. Silvia Huaytalla </t>
  </si>
  <si>
    <t>180 d.c.</t>
  </si>
  <si>
    <t>Consultor Teodoro Pimentel Godoy</t>
  </si>
  <si>
    <t>Red Asistencial Rebagliati</t>
  </si>
  <si>
    <t>60 días</t>
  </si>
  <si>
    <t>01/10/2014 (EDI)</t>
  </si>
  <si>
    <t>Mayores prestaciones en ejecución de obra</t>
  </si>
  <si>
    <t>Consorcio Ejecutor Arequipa</t>
  </si>
  <si>
    <t>Inspectora. Ing. Jannet Herrera</t>
  </si>
  <si>
    <t>1’081,812.23</t>
  </si>
  <si>
    <t>119,181.66 Inc. I.G.V.</t>
  </si>
  <si>
    <t>JAVI S.A. CONTRATISTAS GENERALES</t>
  </si>
  <si>
    <t>Inspector de obra: Ing. Julio Touzett Llanos</t>
  </si>
  <si>
    <t>164 d.c.</t>
  </si>
  <si>
    <t>En Liquidacion</t>
  </si>
  <si>
    <t>Mayores prestaciones</t>
  </si>
  <si>
    <t>LIQUIDADA</t>
  </si>
  <si>
    <t>Demora en el desaduanaje del equipo de aire acondicionado</t>
  </si>
  <si>
    <t>Obra terminada</t>
  </si>
  <si>
    <t>Obra liquidada</t>
  </si>
  <si>
    <t>Se ha culminado el saldo de obra 100%, recepcionado y en uso</t>
  </si>
  <si>
    <t>Obra recepcionada 100% y entregada al usuario final</t>
  </si>
  <si>
    <t>superposción de contrato de obra y equipo debido a la nulidad de contrato inicial de obra del 2016.</t>
  </si>
  <si>
    <t>SALDO DE OBRA:MEJORAMIENTO Y AMPLIACION DE LOS SERVICIOS DEL AREA PEDIATRICA DEL INSTITUTO NACIONAL CARDIOVASCULAR - INCOR</t>
  </si>
  <si>
    <t>Demora en la Obtención de la Licencia de Obra</t>
  </si>
  <si>
    <t>Culminación del Expediente de Media Tensión por consultoría externa.</t>
  </si>
  <si>
    <t>El saneamiento físico legal del terreno, a cargo de la Red Asistencial Tumbes.</t>
  </si>
  <si>
    <t>SALDO DE OBRA: CREACION E IMPLEMENTACION DEL SERVICIO DE TOMOGRAFIA EN EL HOSPITAL I VICTOR ALFREDO LAZO PERALTA - MADRE DE DIOS</t>
  </si>
  <si>
    <t>"SALDO DE OBRA
INSTALACIÓN DE LOS SERVICIOS DE TOMOGRAFÍA DE LA UPSS AYUDA AL DIAGNÓSTICO Y TRATAMIENTO DEL HOSPITAL NACIONAL GUILLERMO ALMENARA IRIGOYEN"</t>
  </si>
  <si>
    <t>Estudio Definitivo Elaboración</t>
  </si>
  <si>
    <t>Proyecto ejecutado al 100% el año 2017</t>
  </si>
  <si>
    <t>Proyecto ejecutado al 100% el 2017</t>
  </si>
  <si>
    <t>Expediente Técnico
+ EIA</t>
  </si>
  <si>
    <t>Supervisión de ED</t>
  </si>
  <si>
    <t>Estudio Definitivo (EIA)</t>
  </si>
  <si>
    <t>CONSORCIO RICARDO PALMA</t>
  </si>
  <si>
    <t>OMAR ORLANDO TABOADA COBEÑAS</t>
  </si>
  <si>
    <t>S/.718,000 inc. IGV</t>
  </si>
  <si>
    <t>90 d.c.</t>
  </si>
  <si>
    <t>06.07.2018</t>
  </si>
  <si>
    <t xml:space="preserve"> -</t>
  </si>
  <si>
    <t>MEJORAMIENTO Y AMPLIACIÓN DE LAS SALAS DE OBSERVACIÓN DEL SERVICIO DE EMERGENCIA DEL HOSPITAL III IQUITOS DE LA RED ASISTENCIAL LORETO. DISTRITO DE PUNCHANA, PROVINCIA DE MAYNAS Y DEPARTAMENTO DE LORETO</t>
  </si>
  <si>
    <t>CREACIÓN E IMPLEMENTACIÓN DE LA UNIDD DE TRANSPLANTES DE PROGENITORES HEMATOPOYÉTICOS ALOGÉNICO DE DONANTE NO RELACIONADO EN EL HOSPITAL NACIONAL EDGARDO REBAGLIATI MARTINS - ESSALUD, DISTRITO DE JESÚS MARÍA, PROVINCIA DE LIMA, DEPARTAMENTO DE LIMA</t>
  </si>
  <si>
    <t>INSTALACIÓN DE LOS SERVICIOS DE ATENCIÓN RENAL AMBULATORIA - ESSALUD, DE LA RED ASISTENCIAL AREQUIPA EN EL DISTRITO DE JACOBO HUNTER, PROVINCIA DE AREQUIPA, DEPARTAMENTO DE AREQUIPA</t>
  </si>
  <si>
    <t>Expediente culminado.</t>
  </si>
  <si>
    <t>Expediente concluido.</t>
  </si>
  <si>
    <t xml:space="preserve"> - Estudio Definitivo culminado y aprobado.
 - Con Resolución de Gerencia Central de Proyectos de Inversión N° 05-GCPI-ESSALUD-2017,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</si>
  <si>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04-GCPI-ESSALUD-2018,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</si>
  <si>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05-GCPI-ESSALUD-2018, se aprueba el Estudio Definitivo del Proyecto y se ha remitido a la Gerencia de Ejecución de Proyectos el Expediente Técnico para continuar con el procedimiento administrativo.</t>
  </si>
  <si>
    <t>Obra culminada, instalaciones en posesión del área usuaria de la Red Asistencial Arequipa y en uso. 
Obra en proceso arbitral, la Red contratará los servicios necesarios para subsanar las observaciones realizadas por el Comité de Recepción de obra.</t>
  </si>
  <si>
    <t>Procedimiento Logístico</t>
  </si>
  <si>
    <t>Expediente Técnico concluido, elaborado por la Red Rebagliati</t>
  </si>
  <si>
    <t>Expediente Técnico concluido, se solicitó transferencia de Fondos y Habilitación Presupuestal</t>
  </si>
  <si>
    <t>Supervision por Administracion Directa</t>
  </si>
  <si>
    <t>CONSORCIO CONSTRUCCION</t>
  </si>
  <si>
    <t>CONSORCIO SALUD SANTA ANITA</t>
  </si>
  <si>
    <t>27.10.2018</t>
  </si>
  <si>
    <t>Demora en estudio de mercado</t>
  </si>
  <si>
    <t>Se espera confirmación de aspectos del proyecto por Gerencia Central de Planeamiento y Presupuesto para continuar con el registro del proyecto en el Banco de Proyectos.</t>
  </si>
  <si>
    <t xml:space="preserve">CONSORCIO SALUD CHINCHEROS III </t>
  </si>
  <si>
    <t>INSTITUTO DE CONSULTORIA S.A.</t>
  </si>
  <si>
    <t>0</t>
  </si>
  <si>
    <t>Consorcio Supervisor Essalud Lima</t>
  </si>
  <si>
    <t>Obra recepcionada, 100%  en uso y liquidada</t>
  </si>
  <si>
    <t>No inicia por encontrarse la
Obra en Proceso de Arbitraje(Conciliación en GCAJ)</t>
  </si>
  <si>
    <t>360 d.c.</t>
  </si>
  <si>
    <t>24.02.2019</t>
  </si>
  <si>
    <t xml:space="preserve">Disponibilidad de ambientes por funcionamiento del Policlínico, incumplimiento del contratista en el cronograma de ejecución. </t>
  </si>
  <si>
    <t>Primer proceso de selección declarado desierto, actualizar el presupuesto del expediente técnico para segundo proceso.</t>
  </si>
  <si>
    <t xml:space="preserve">
Actualizacion de presupuesto.
Demora en el Proceso Logistico</t>
  </si>
  <si>
    <t>No reporta a la fecha</t>
  </si>
  <si>
    <t>Elaboración de Expediente Técnico a Nivel de Ejecución de Obra culminado.
Con Resolución de Gerencia Central de Proyectos de inversión N° 03-GCPI-ESSALUD-2018, se abrueba el expediente técnico de Saldo de Obra del Proyecto, y se ha remitido el Expediente Técnico de Saldo de Obra a la Gerencia de Ejecución de Proyectos para continuar con el procedimiento administrativo correspondiente.
Con Resol. N° 002-GCPI-ESSALUD-2019, se aprueba el exped. Actualizado por el monto de 1'448,397.05 por Infraestructura,   592,103.13 Subestación, 2'291,970.48 Equip. Hosp.</t>
  </si>
  <si>
    <t>PIA 2019</t>
  </si>
  <si>
    <t>Obra culminada y recepcionada, y en etapa de proceso arbitral respecto a la Liquidación</t>
  </si>
  <si>
    <t xml:space="preserve">Procedimiento logistico
La primera convocatoria fue LP N°3-2018-ESSALUD/GCL -1 , fue DECLARADA DESIERTA.
Actualizacion de presupuesto
</t>
  </si>
  <si>
    <t>La Red Asistencial no logro contratar Consultoria y solicitó apoyo para que el proceso de contratación se realice en la Sede Central de ESSALUD. Sin embargo, la GCPI ha propuesto realizar el proyecto en Administración Directa.
La inactivacion del PIP en el aplicativo informatico del Banco de Inversiones del MEF.
Personal participando en la supervision de otros proyectos.</t>
  </si>
  <si>
    <t>Modificacion de las normas que trajo como consecuencia continuas actualizaciones de los Términos de Referencia para la Contratación de Consultoria Externa. 
El valor referencial que arrojo el mercado para su elaboración por Consultoría, fue elevado. Se está desarrollando por Administración Directa</t>
  </si>
  <si>
    <t>MEJORAMIENTO DE LOS SERVICIOS DE SALUD DEL HOSPITAL II PASCO DE LA RED ASISTENCIAL PASCO, EN EL DISTRITO DE FUNDICIÓN DE TINYAHUARCO, PROVINCIA DE PASCO, DEPARTAMENTO DE PASCO</t>
  </si>
  <si>
    <t>Modificacion de las normas y Ley de Contrataciones y su Reglamento, que trajo como consecuencia continuas actualizaciones de los Términos de Referencia.
Se declaro desierto en su primera convocatoria y el proceso volvio a la etapa de estudio de mercado</t>
  </si>
  <si>
    <t>CONSORCIO TALUPA.</t>
  </si>
  <si>
    <t>S/ 4,710,182.40.</t>
  </si>
  <si>
    <t xml:space="preserve"> S/ 1,140,585.05.</t>
  </si>
  <si>
    <t>CREACIÓN DE LOS SERVICIOS DE SALUD DEL HOSPITAL DEL ALTIPLANO DE LA REGIÓN PUNO-ESSALUD, EN EL DISTRITO DE PUNO, PROVINCIA DE PUNO, DEPARTAMENTO DE PUNO</t>
  </si>
  <si>
    <t>Modificacion de las normas y Ley de Contrataciones y su Reglamento, que trajo como consecuencia continuas actualizaciones de los Términos de Referencia.</t>
  </si>
  <si>
    <t xml:space="preserve">La Supervisión de la Elaboración del Expediente Técnico se realiza con personal de la SGED y Consultores Externos.
</t>
  </si>
  <si>
    <t>CREACIÓN DE LOS SERVICIOS  DEL HOSPITAL ESPECIALIZADO EN LA RED ASISTENCIAL CAJAMARCA-ESSALUD, DISTRITO DE CAJAMARCA, PROVINCIA DE CAJAMARCA Y DEPARTAMENTO DE CAJAMARCA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</si>
  <si>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</si>
  <si>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</si>
  <si>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</si>
  <si>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Supervisión Obra</t>
  </si>
  <si>
    <t>MEJORAMIENTO DE LOS SERVICIOS DE ATENCIÓN RENAL AMBULATORIA EN EL HOSPITAL NACIONAL ADOLFO GUEVARA VELASCO DE LA RED ASISTENCIAL CUSCO - ESSALUD EN EL DISTRITO DE WANCHAQ, PROVINCIA DE CUSCO, DEPARTAMENTO DE CUSCO</t>
  </si>
  <si>
    <t>RECUPERACIÓN DE LOS SERVICIOS DE SALUD DEL HOSPITAL MARIA REICHE DE LA RED ASISTENCIAL ICA – ESSALUD, EN EL DISTRITO DE MARCONA, PROVINCIA DE NASCA, DEPARTAMENTO DE ICA</t>
  </si>
  <si>
    <t>MEJORAMIENTO Y AMPLIACION DE LOS SERVICIOS DE SALUD DEL HOSPITAL I FLORENCIA DE MORA DE LA RED ASISTENCIAL LA LIBERTAD – ESSALUD, DISTRITO PROVINCIA DE TRUJILLO, DEPARTAMENTO DE LA LIBERTAD</t>
  </si>
  <si>
    <r>
      <t xml:space="preserve">La Red </t>
    </r>
    <r>
      <rPr>
        <b/>
        <sz val="12"/>
        <rFont val="Arial"/>
        <family val="2"/>
      </rPr>
      <t>no</t>
    </r>
    <r>
      <rPr>
        <sz val="12"/>
        <rFont val="Arial"/>
        <family val="2"/>
      </rPr>
      <t xml:space="preserve"> ha concluido con el proceso de saneamiento físico legal del terreno</t>
    </r>
  </si>
  <si>
    <t>Estudio Definitivo
+ EIA</t>
  </si>
  <si>
    <t>Estudio de Impacto Ambiental a cargo de la Red Asistencial Huancavelica</t>
  </si>
  <si>
    <t>IMPLEMENTACIÓN DEL SERVICIO DE ANATOMÍA PATOLÓGICA DEL HOSPITAL II MOQUEGUA, RED ASISTENCIAL MOQUEGUA, DEPARTAMENTO DE MOQUEGUA.</t>
  </si>
  <si>
    <t>Se encuentra en Pre Inversión. Verificación de Viabilidad</t>
  </si>
  <si>
    <t>Estudio Definitvo</t>
  </si>
  <si>
    <t>Retiro de Redes Sanitarias por parte de la Red Asistencial. EN PROCESO</t>
  </si>
  <si>
    <t>Separación de la Red Rebagliati en Red Desconcentrada Rebagliati y Red Rebagliati en el año 2016.
Incumplimiento del contrato por parte de Consultor genera Resolución de contrato</t>
  </si>
  <si>
    <t>La Red Asistencial Huancavelica se encuentra gestionando ante la Municipalidad un nuevo terreno para el Proyecto de Inversion.</t>
  </si>
  <si>
    <t>El terreno tiene una alto indice de vulnerabilidad. 
La Red Asistencial se encuentra gestionando el cambio de terreno.</t>
  </si>
  <si>
    <t>Demora en la contratacion de empresa especializada que elabore y tramite el Estudio de Impacto Ambiental.
DIGESA indica que no requiere de EIA sino de PAMA</t>
  </si>
  <si>
    <t>MEJORAMIENTO DE LA UNIDAD DE MEZCLAS ONCOLOGICAS DEL HOSPITAL NACIONAL ALBERTO SABOGAL SOLOGUREN, DISTRITO DE BELLAVISTA, PROVINCIA CONSTITUCIONAL DEL CALLAO</t>
  </si>
  <si>
    <t xml:space="preserve">
Con el Fin de Iniciar la Etapa de Elaboración del Expediente Técnico, se solicito pronunciamiento del Hospital Sabogal respecto a la nueva ubicación física del Proyecto, por no cumplir con el área normativa.
El Hospital indico que el area indicada en el EPI se encuentra dentro de lo estblecido por la normatividad.</t>
  </si>
  <si>
    <t>El area donde se ejecutará el proyecto no cumple con la normatividad.</t>
  </si>
  <si>
    <t>Supervión Obra</t>
  </si>
  <si>
    <t xml:space="preserve">
- Se encuentra en proceso de adquisicion S/ 2,738,248.52 correspondiente a 476 equipos                                                                                                                                       </t>
  </si>
  <si>
    <t xml:space="preserve">
- Se encuentra en proceso de adquisicion S/ 2,590,064.36 correspondiente a 755 equipos                                                                                                                                       </t>
  </si>
  <si>
    <t>Aun no ha sido contratado al ejecutor de la obra.</t>
  </si>
  <si>
    <t>-Se encuentra ejecutado S/ 2,855,404.33 correspondiente a 28  equipos
                                                                                                                                                   - Se encuentra adjudicado S/ 6,445.00 correspondiente a 11 equipos</t>
  </si>
  <si>
    <t>Demora en los actos preparatorios para el procedimiento de selección y recepcion</t>
  </si>
  <si>
    <t>Demora en los actos preparatorios para el procedimiento de selección.
Demora en estudio de mercado</t>
  </si>
  <si>
    <t>Actos preparatorios para el proceso de selección.</t>
  </si>
  <si>
    <t xml:space="preserve">Adquisición por parte de la Red Asistencial Ancash. </t>
  </si>
  <si>
    <t xml:space="preserve">
-Se encuentra en proceso de adquisicion S/ 4,451,337.31 correspondiente a 488 equipos                                                                                                                                    </t>
  </si>
  <si>
    <t>Plazos de adquisición según avance de la Obra</t>
  </si>
  <si>
    <t>NUEVO HOSPITAL DE ALTA COMPLEJIDAD - VIRGEN DE LA PUERTA DE LA LIBERTAD</t>
  </si>
  <si>
    <t>En etapa de Elaboración del Expediente Técnico, a traves de Modalidad de Contrata.
El 07.MAY.2019, se publico en el portal del SEACE la Buena Pro, adjudicandose a la Empresa que elaborara el Estudio Definitivo a nivel de ejecucion de obra.
Fecha de inicio de la elaboracion: 10.JUN.2019</t>
  </si>
  <si>
    <t>En etapa de Elaboración del Expediente Técnico, a traves de Modalidad de Contrata.
El 03.04.2019 se publico en el portal del SEACE la Buena Pro, adjudicandose al Consorcio que realizarán el Servicio de Supervisión del Proyecto en la etapa de elaboracion de Estudio Definitivo.</t>
  </si>
  <si>
    <t>En Etapa de Elaboración de Expediente Técnico
Se suscribio el contrato N° 4600051457 con la empresa CESEL S.A. con fecha 10.DIC.2018, para la elaboracion del Estudio Definitivo.
En proceso de Elaboracion del Estudio Definitivo.
Se ha aprobado el primer entregable. 
Se ha revisado el segundo entregable, el cual se encuentra observado. 
El contratista ha presentado el levantamiento de observaciones para su revision.</t>
  </si>
  <si>
    <t>En etapa de Actos Preparatorios para Contratar Consultor que supervise la elaboracion del Estudio Definitivo a nivel de ejecucion de obra.</t>
  </si>
  <si>
    <t>En Etapa de Elaboración de Expediente Técnico
Se suscribio el contrato N° 4600051484 con la empresa INSTITUTO DE CONSULTORIA S.A. con fecha 17.DIC.2018, para la elaboracion del Estudio Definitivo.
En proceso de Elaboracion del Estudio Definitivo.
Se ha aprobado el primer entregable. 
El consultor a presentado el segundo entregable para su revision.</t>
  </si>
  <si>
    <t>En Etapa de Elaboración del Expediente Técnico.
La Red Asistencial Moquegua ha solicitado evaluación de terreno dentro del Hospital que si cuenta con saneamiento para la elaboración del Proyecto</t>
  </si>
  <si>
    <t>Expediente Técnico culminado
Ya se cuenta con Licencia de Edificación.
Se ha remitido el Dictamen Tecnico N° 05-SGED-GEI-GCPI-ESSALUD-2019 de fecha 24.JUN.2019, aprobando el Estudio Definitivo a nivel de ejecucion de obra.</t>
  </si>
  <si>
    <t>Expediente Técnico Culminado.
En proceso de verificación de viabilidad del PIP
Se esta actualizando el presupuesto del Estudio Definitivo a nivel de ejecucion de obra.</t>
  </si>
  <si>
    <t>En Etapa de Elaboración del Expediente Técnico POR ADMINISTRACIÓN DIRECTA.
En proceso de retiro de las redes sanitarias del terreno donde se ejecutará el proyecto. A cargo de la RAA.</t>
  </si>
  <si>
    <t>En Etapa de Elaboración del Expediente Técnico Definitivo a cargo de la Red Rebagliati. 
La SGED apoyo en la supervisión del 1er entregable a partir del 2017. 
Se designa al Comité de Supervisión del Estudio Definitivo. Carta Circular N° 012-GEI-GCPI-ESSALUD-2017 .
Se emitió el 1er Informe de la Supervisión. Informe N°001-SUP-CDHIURF-SGED-GEI-GCPI-ESSALUD-2017. NO CONFORME.
Se emite Informe del Estado Situacional de la Elaboración del Estudio Definitivo con Informe N° 003-NJSM-SGED-GEI-GCPI-ESSALUD-2017, donde se recomienda cancelar el servicio por incumplimiento y realizarlo por administración directa.
Mediante Carta Notarial N° 014-OA-GHNERM-GRPR-La Red Asistencial ha rescindido el contrato.
SE SOLICITA A LA RED REBAGLIATI CONFIRME LA PERSISTENCIA DE LA NECESIDAD DE EJECUTAR EL PROYECTO.</t>
  </si>
  <si>
    <t xml:space="preserve">En etapa de Elaboración del Expediente Técnico
Se espera confirmación de aspectos del proyecto por Gerencia Central de Planeamiento y Presupuesto para continuar con el registro del proyecto en el Banco de Proyectos.
</t>
  </si>
  <si>
    <t xml:space="preserve">En etapa de Elaboración del Expediente Técnico, a traves de Administración Directa, sea culminado la fase de supervisión.
Se ha encargado a la Red Asistencial de La Libertad la elaboración y presentación del PAMA ante DIGESA para su aprobación. 
Para la aprobación del expediente Técnico ademas de la licencia de obra se requiere del PAMA aprobado y licencia de IPEN.
</t>
  </si>
  <si>
    <t>PROYECTOS DE INVERSION EN EJECUCION
AL III TRIMESTRE 2019</t>
  </si>
  <si>
    <t>-Se encuentra ejecutado S/3,825,474.19 correspondiente a 14 equipos.
-Se encuentra en proceso de adquisicion S/346,460.00 correspondiente a 6 equipos.                                                                                                                                    - Se encuentra adjudicado S/531,000.00 correspondiente a 2 equipos.</t>
  </si>
  <si>
    <t xml:space="preserve">Demora en la recepción de los equipos por parte de la Red Asistencial Junin, asi como demora en la actualización del Especificación Técnica y el Estudio de Mercado.
</t>
  </si>
  <si>
    <t xml:space="preserve">-Sea ejecutado S/1,446,317.00 correspondiente a 10 equipos, Ejecutado al 100%.
</t>
  </si>
  <si>
    <t>Demora en el Estudio de Mercado y en la Recepcíón de Equipos.</t>
  </si>
  <si>
    <t>- Se encuentra en proceso de adquisición S/ 1,442,056.00 correspondiente a 69 equipos.
- Se encuentra adjudicado S/ 43,200.00 correspondiente a 6 equipos</t>
  </si>
  <si>
    <t>- Se encuentra ejecutado S/67,725.88 correspondiente a 143 equipos.
- Se encuentra en proceso de adquisicion S/28,820.00 correspondiente a 4 equipos.                                                                                                                                    - Se encuentra adjudicado S/71.686.92 correspondiente a 28 equipos.
- Se encuentra en actualización de EETT, por el monto de S/6,750.00 correspondiente a 3 equipos.</t>
  </si>
  <si>
    <t>Demora en el estudio de mercado y Actos preparatorios a cargo de CEABE.</t>
  </si>
  <si>
    <t>- Se encuentra adjudicado S/ 15,193.40 correspondiente a 6 equipos.
- Se encuentra en proceso de adquisicion S/123,354.52 correspondiente a 318 equipos. 
- Se encuentra en estudio de mercado culminado apto para su convocatoria S/ 5,601,296.43, correspondiente a 192 equipos.
- Se encuentra en estudio de mercado S/ 494,682.53 correspondiente a 74 equipos.
- Se encuentra en elaboración de Especificaciones Técnicas S/181,465.00 correspondiente a 74 equipos.</t>
  </si>
  <si>
    <t xml:space="preserve">Demora en el estudio de mercado.
Demora en la elaboración de las EETT, de los equipos informaticos por parte de GCTIC. </t>
  </si>
  <si>
    <t xml:space="preserve">- Se encuentra con estudio de Mercado culminado apto para su convocatoria S/2,535,296.00, correspondiente a 1 equipo.
- Se encuentra en Estudio de Mercado S/ 30,502.15 correspondiente a 1 equipo.
- Se encuentra en elaboración de TDR S/ 44,973.66 correspondiente a 25 equipos. </t>
  </si>
  <si>
    <t xml:space="preserve">- Se ha ejecutado el monto de S/172,383.00  soles, correspondientes a 33 equipos.
- Se encuentra adjudicado S/ 230,000.00, correspondientes a 2 equipos.
- Se encuentran pendientes de adquisiscion S/1,422,276.77 soles, correspondientes a 66 equipos.                                                                                                
</t>
  </si>
  <si>
    <t>Demora en el Estudio de Mercado y los Actos Preparatorios para el procedimiento de selección.</t>
  </si>
  <si>
    <t xml:space="preserve">-Se encuentra ejecutado S/ 7,837,391.94 correspondiente a 558 equipos.
-Se encuentra en proceso recepción S/ 248,9980.00 correspondiente a 7 equipos.
-Se encuentran en estudio de Mercado S/2,562,147.20 correspondiente a 56 items.                                                                                                                             </t>
  </si>
  <si>
    <t>Demora en el Estudio de Mercado y los Actos Preparatorios parte del INCOR.</t>
  </si>
  <si>
    <t xml:space="preserve">- Se encuentra ejecutado S/30,554.03 correspondiente a 1 equipo.
- Se encuentra en proceso de adquisicion S/ 495,00.00 correspondiente a 1 equipo.                                                                                                                                  </t>
  </si>
  <si>
    <t xml:space="preserve">- Se encuentra ejecutado S/ 150,805.42 correspondiente a 192 equipos.
- Se encuentra en proceso de adquisicion S/ 12,402.80 correspondiente a 6 equipos                                                                                                                                    </t>
  </si>
  <si>
    <t>- Se encuentra ejecutado S/ 7,440,063.19 correspondiente a 270 equipos.
- Se encuentra en proceso de adquisicion S/ 6,255,096.36 correspondiente a 101 equipos.
- Se encuentra adjudicado S/ 2,760,133.27 correspondiente a 21 equipos.</t>
  </si>
  <si>
    <t>Demira en el Estudio de Mercado y los Actos Preparatorios para los procedimientos de selección respectivos.</t>
  </si>
  <si>
    <t>-Se encuentra ejecutado S/ 6,521,051.00 correspondiente a 350  equipos
- Se encuentra en proceso de adquisicion S/1,508,787.15 correspondiente a 50 equipos                                                                                                                                    - Se encuentra adjudicado S/134,608.20 correspondiente a 61 equipos</t>
  </si>
  <si>
    <t>-Se encuentra ejecutado S/ 4,614,986.60 correspondiente a 23 equipos
- Se encuentra en proceso de adquisicion S/1,954,836.00 correspondiente a 23 equipos                                                                                                                                    - Se encuentra adjudicado S/951,659.40 correspondiente a 12 equipos</t>
  </si>
  <si>
    <t>La Supervisión de la Elaboración del Expediente Técnico se realiza con personal de la SGED y Consultores Externos.</t>
  </si>
  <si>
    <t>-Sea ejecutado S/1,371,740.00 correspondiente a 6 equipos, Ejecutado al 100%.</t>
  </si>
  <si>
    <t>MEJORAMIENTO DE LA CAPACIDAD RESOLUTIVA DE LA POSTA MÉDICA CASTROVIRREYNA - HUANCAVELICA</t>
  </si>
  <si>
    <r>
      <t xml:space="preserve">
CONTRATO RESUELTO
Se ha resuelto el contrato de ejecución de obra por demora en su ejecución y con fecha 20.05.2019 se efectuó la constación física.
El avance de obra fue de 93.27% vs Avance Programado de 100%.
</t>
    </r>
    <r>
      <rPr>
        <b/>
        <sz val="12"/>
        <rFont val="Arial"/>
        <family val="2"/>
      </rPr>
      <t>EN ARBITRAJE</t>
    </r>
  </si>
  <si>
    <t>270 d.c.
Con Ampliaciones de Plazo hasta 338 d.c.</t>
  </si>
  <si>
    <r>
      <t xml:space="preserve">En Etapa de Ejecución de Obra desde el 27.10.2018.                              
Se cuenta con el Servicio de Supervisión de Obra.
Actualmente se tiene Cronograma acelerado otorgado por la Ampliación de Plazo N°04.
Al 30.09.2019 el Avance Real de la Obra 34.36% vs el Avance Programado del 57.32%.
</t>
    </r>
    <r>
      <rPr>
        <b/>
        <u/>
        <sz val="12"/>
        <rFont val="Arial"/>
        <family val="2"/>
      </rPr>
      <t/>
    </r>
  </si>
  <si>
    <t>En Etapa de Ejecución
Al 30.09.2019 el Avance Real de la obra 44.72% vs el Avance Programado de 44.11%
Se cuenta con el Servicio de Supervisión de Obra.</t>
  </si>
  <si>
    <t>En Ejecución de Obra.
Se efectuó la entrega de terreno el 12.09.2019.
Al 30.09.2019 el Avance Real de la obra 1.21%
Se cuenta con el Servicio de Supervisión de Obra.</t>
  </si>
  <si>
    <t>CONSORCIO SANTO DOMIMGO</t>
  </si>
  <si>
    <t>270 d.c..</t>
  </si>
  <si>
    <t>21.09.2019</t>
  </si>
  <si>
    <t>Con el Contrato N°4600052749 de fecha 09.09.2019 se firmó el contrato con la empresa ROMYNA CONTRATISTAS GENERALES S.A.
Se realizó la entrega del terreno según Acta del 24.09.2019
Se cuenta con el Servicio de Supervisión de Obra.</t>
  </si>
  <si>
    <t>Se espera el pago del Adelanto Directo para establecer la fecha de incio de la ejecución del Saldo de Obra.</t>
  </si>
  <si>
    <t>ROMYNA CONTRATISTAS GENERALES S.A.C.</t>
  </si>
  <si>
    <t>BERNARDO ALANOCA ARAGON</t>
  </si>
  <si>
    <t>100 d.c</t>
  </si>
  <si>
    <t>PENDIENTE</t>
  </si>
  <si>
    <t xml:space="preserve">En Ejecución de Obra.
Se efectuó la entrega de terreno el 10.09.2019.
la fecha de inicio se estable el 14.09.2019.
Al 30.09.2019 el Avance Real de la obra 3.27%.
El Contratista cuenta con el adelanto directo equivalente al 10% del monto del contrato.
Se cuenta con el Servicio de Supervisión de Obra.
</t>
  </si>
  <si>
    <t>CONSORCIO EDIFICACIÓN</t>
  </si>
  <si>
    <t>JORGE ANTONIO VALENZUELA FLORES</t>
  </si>
  <si>
    <t>150 d.c.</t>
  </si>
  <si>
    <t>14.09.2019</t>
  </si>
  <si>
    <t>La Supervisión ha reportado el inicio de Ejecución de obra, mediante cuaderno de obra, además presentó su primer informe de compatibilidad de revisión del expediente técnico, Asimismo, comunica que se viene gestionando el Adelanto de Materiales a favor del Contratista.</t>
  </si>
  <si>
    <t>12.07.2017</t>
  </si>
  <si>
    <t>en proceso de liquidar</t>
  </si>
  <si>
    <t>La Corte Superior de Justicia de Lima - Primera Sala Civil Subespecializada Comercial, declaró INVÁLIDO el Laudo Arbitral contenido en la Resolución 18 del 28.05.2018, emitido por el Árbitro Único Christian Mauricio Alván Silva.</t>
  </si>
  <si>
    <t xml:space="preserve">En etapa de Elaboración del Expediente Técnico, a traves de Administración Directa.
Se ha aprobado el anteproyecto. 
Se encuentra en desarrollo el Expediente.
</t>
  </si>
  <si>
    <t>En etapa de Elaboración del Expediente Técnico, a traves de Administración Directa.
- Estudio Definitivo culminado y aprobado.
- En trámite de Licencia de Edificación.</t>
  </si>
  <si>
    <t>CONSORCIO PROYECTO PUNO</t>
  </si>
  <si>
    <t>En etapa de Elaboración del Expediente Técnico, a traves de Modalidad de Contrata.
Se suscribio el contrato N° 4600051502 con la empresa CONSORCIO PROYECTO PUNO (CHUNG &amp; TONG INGENIEROS S.A.C. y CAYSA ASOCIADOS S.A.C.) con fecha 19.DIC.2018, para la elaboracion del Estudio Definitivo.
En proceso de Elaboracion del Estudio Definitivo.
Se ha aprobado el primer entregable. 
A la fecha el contratista ha presentado el segundo entregable para su revision.</t>
  </si>
  <si>
    <t>CESEL S.A.</t>
  </si>
  <si>
    <t>En etapa de convocatoria para contratar el Consultor que elabore el Estudio Definitivo a nivel de ejecución de Obra.
El 05.09.2019 se convocó (CP N°26-2019-ESSALUD/GCL-1).</t>
  </si>
  <si>
    <t>En Etapa de Elaboración de Expediente Técnico
El 02.MAY.2019, se publico en el portal del SEACE la Buena Pro, adjudicandose a la Empresa que elaborara el Estudio Definitivo a nivel de ejecucion de obra.
En Proceso de Conformidad del Primer Entregable.</t>
  </si>
  <si>
    <t xml:space="preserve">
En Etapa de Supervisión de la Elaboración de Expediente Técnico
El 14.JUN.2019, se publico en el portal del SEACE la Buena Pro, adjudicandose a la Empresa que supervisara la elaboracion del Estudio Definitivo a nivel de ejecucion de obra.
En Proceso de Conformidad del Primer Entregable.</t>
  </si>
  <si>
    <t>DEXTRE MORIMOTO EDUARDO RAUL</t>
  </si>
  <si>
    <t>SANCHEZ HORNEROS GOMEZ ANTONIO.</t>
  </si>
  <si>
    <t>Arq. SANCHEZ HORNEROS GOMEZ ANTONIO.</t>
  </si>
  <si>
    <t>Arq. RONCAL HORNA HUMBERTO</t>
  </si>
  <si>
    <t>En Etapa de Elaboración de Expediente Técnico
El 23.MAY.2019, se publico en el portal del SEACE la Buena Pro, adjudicandose a la Empresa que elaborara el Estudio Definitivo a nivel de ejecucion de obra.
En Proceso de Conformidad del Primer Entregable.</t>
  </si>
  <si>
    <t xml:space="preserve">
En Etapa de Supervisión de la Elaboración de Expediente Técnico
El 10.JUN.2019, se publico en el portal del SEACE la Buena Pro, adjudicandose a la Empresa que supervisara la elaboracion del Estudio Definitivo a nivel de ejecucion de obra.
En Proceso de Conformidad del Primer Entregable.</t>
  </si>
  <si>
    <t>En Etapa de Elaboración del Expediente Técnico.
El 03.JUN.2019, se publico en el portal del SEACE la Buena Pro, adjudicandose a la Empresa que elaborara el Estudio Definitivo a nivel de ejecucion de obra.
En Proceso de Conformidad del Primer Entregable.</t>
  </si>
  <si>
    <t>PINEARQ S.L.P., SUCURSAL PERU</t>
  </si>
  <si>
    <t>DEXTRE MORIMOTO</t>
  </si>
  <si>
    <t xml:space="preserve">
En Proceso de Supervisión del Desarrollo del Primer Entregable del Expediente Técnico.</t>
  </si>
  <si>
    <t>En etapa de convocatoria para contratar el Consultor que elabore el Estudio Definitivo a nivel de ejecución de Obra.
El 31.07.2019 se convocó (CP N°16-2019-ESSALUD/GCL-1).</t>
  </si>
  <si>
    <t>Mediante Concurso Público N°18-2019-ESSALUD/GCL-1, se otorga la Buena Pro a la empresa MANALBA CORP S.A.C.</t>
  </si>
  <si>
    <t>MANALBA CORP S.A.C.</t>
  </si>
  <si>
    <t>En Proceso de Selección LP-SM-5-2019-ESSALUD/GCL-1, convocado el 11.09.2019 se viene convocando la contratación de una empresa que Ejecute la Obra.</t>
  </si>
  <si>
    <t>En Actos Preparatorios en la Gerencia Central de Logistica</t>
  </si>
  <si>
    <t>Expediente Técnico culminado
Se ha contratado a un consultor para la elaboracion del Estudio de Impacto Ambiental.
Recepción del Primer Entregable y presentación del Expediente ante DIGESA.
DIGESA indica que no se requiere de Estudio de Impacto Ambiental (EIA) sino basta con que el Hospital cuente con PAMA y se actualice.
Se ha contratado empresa para que realice el PAMA del Hospital el cual ya ha sido presentado a la DIGESA.
DEGESA aprobó el PAMA</t>
  </si>
  <si>
    <t>Expediente Técnico culminado
Se ha culminado la Elaboración del Expediente Técnico, por la modalidad de Administración Directa.
Con Licencia de Edificación otorgada por la Municipalidad de Jesús María.
Con Resolución de Gerencia Central de Proyectos de Inversión N°024-GCPI-ESSALUD-2019 del 31.09.2019 se aprueba el Estudio Definitivo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</si>
</sst>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_([$€-2]\ * #,##0.00_);_([$€-2]\ * \(#,##0.00\);_([$€-2]\ * &quot;-&quot;??_)"/>
    <numFmt numFmtId="166" formatCode="&quot;S/.&quot;#,##0.00"/>
  </numFmts>
  <fonts count="34"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sz val="10"/>
      <name val="Calibri"/>
      <family val="2"/>
      <scheme val="minor"/>
    </font>
    <font>
      <b/>
      <sz val="10"/>
      <name val="Calibri"/>
      <family val="2"/>
      <scheme val="minor"/>
    </font>
    <font>
      <sz val="12"/>
      <color rgb="FFFF0000"/>
      <name val="Arial"/>
      <family val="2"/>
    </font>
    <font>
      <sz val="12"/>
      <color theme="1"/>
      <name val="Arial"/>
      <family val="2"/>
    </font>
    <font>
      <b/>
      <u/>
      <sz val="12"/>
      <name val="Arial"/>
      <family val="2"/>
    </font>
  </fonts>
  <fills count="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400">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26" fillId="6" borderId="19" xfId="1" applyFont="1" applyFill="1" applyBorder="1" applyAlignment="1">
      <alignment horizontal="center" vertical="center" wrapText="1"/>
    </xf>
    <xf numFmtId="0" fontId="26" fillId="6" borderId="4" xfId="2" applyFont="1" applyFill="1" applyBorder="1" applyAlignment="1">
      <alignment horizontal="left" vertical="center" wrapText="1"/>
    </xf>
    <xf numFmtId="0" fontId="1" fillId="6" borderId="0" xfId="1" applyFont="1" applyFill="1" applyAlignment="1">
      <alignment vertical="center" wrapText="1"/>
    </xf>
    <xf numFmtId="0" fontId="19" fillId="6" borderId="36"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32" fillId="6" borderId="3" xfId="2" applyNumberFormat="1" applyFont="1" applyFill="1" applyBorder="1" applyAlignment="1">
      <alignment horizontal="center" vertical="center" wrapText="1"/>
    </xf>
    <xf numFmtId="4" fontId="26" fillId="6" borderId="4" xfId="1" applyNumberFormat="1" applyFont="1" applyFill="1" applyBorder="1" applyAlignment="1">
      <alignment horizontal="center" vertical="center" wrapText="1"/>
    </xf>
    <xf numFmtId="4" fontId="26" fillId="6" borderId="11" xfId="1" applyNumberFormat="1" applyFont="1" applyFill="1" applyBorder="1" applyAlignment="1">
      <alignment horizontal="center" vertical="center" wrapText="1"/>
    </xf>
    <xf numFmtId="4" fontId="26" fillId="6" borderId="9"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1" xfId="2" applyNumberFormat="1" applyFont="1" applyFill="1" applyBorder="1" applyAlignment="1">
      <alignment horizontal="center" vertical="center" wrapText="1"/>
    </xf>
    <xf numFmtId="4" fontId="26" fillId="6" borderId="15" xfId="2" applyNumberFormat="1" applyFont="1" applyFill="1" applyBorder="1" applyAlignment="1">
      <alignment horizontal="center" vertical="center" wrapText="1"/>
    </xf>
    <xf numFmtId="49" fontId="26" fillId="6" borderId="3" xfId="2" applyNumberFormat="1" applyFont="1" applyFill="1" applyBorder="1" applyAlignment="1">
      <alignment horizontal="center" vertical="center" wrapText="1"/>
    </xf>
    <xf numFmtId="4" fontId="26" fillId="6" borderId="6" xfId="1" applyNumberFormat="1" applyFont="1" applyFill="1" applyBorder="1" applyAlignment="1">
      <alignment horizontal="center" vertical="center" wrapText="1"/>
    </xf>
    <xf numFmtId="4" fontId="26" fillId="6" borderId="3"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23" fillId="6" borderId="17" xfId="1" applyFont="1" applyFill="1" applyBorder="1" applyAlignment="1">
      <alignment vertical="center" wrapText="1"/>
    </xf>
    <xf numFmtId="0" fontId="1" fillId="6" borderId="0" xfId="1" applyFont="1" applyFill="1" applyAlignment="1">
      <alignment horizontal="center" vertical="center" wrapText="1"/>
    </xf>
    <xf numFmtId="0" fontId="26" fillId="6" borderId="16" xfId="2" applyFont="1" applyFill="1" applyBorder="1" applyAlignment="1">
      <alignment horizontal="center" vertical="center" wrapText="1"/>
    </xf>
    <xf numFmtId="0" fontId="26" fillId="6" borderId="26" xfId="2" applyFont="1" applyFill="1" applyBorder="1" applyAlignment="1">
      <alignment horizontal="center" vertical="center" wrapText="1"/>
    </xf>
    <xf numFmtId="0" fontId="26" fillId="6" borderId="16" xfId="1" applyFont="1" applyFill="1" applyBorder="1" applyAlignment="1">
      <alignment horizontal="center" vertical="center" wrapText="1"/>
    </xf>
    <xf numFmtId="0" fontId="26" fillId="6" borderId="25" xfId="1" applyFont="1" applyFill="1" applyBorder="1" applyAlignment="1">
      <alignment horizontal="center" vertical="center" wrapText="1"/>
    </xf>
    <xf numFmtId="0" fontId="26" fillId="6" borderId="26" xfId="1" applyFont="1" applyFill="1" applyBorder="1" applyAlignment="1">
      <alignment horizontal="center" vertical="center" wrapText="1"/>
    </xf>
    <xf numFmtId="0" fontId="26" fillId="6" borderId="27" xfId="2" applyFont="1" applyFill="1" applyBorder="1" applyAlignment="1">
      <alignment horizontal="center" vertical="center" wrapText="1"/>
    </xf>
    <xf numFmtId="0" fontId="26" fillId="6" borderId="2" xfId="2" applyFont="1" applyFill="1" applyBorder="1" applyAlignment="1">
      <alignment horizontal="center" vertical="center" wrapText="1"/>
    </xf>
    <xf numFmtId="0" fontId="26" fillId="6" borderId="35" xfId="2" applyFont="1" applyFill="1" applyBorder="1" applyAlignment="1">
      <alignment horizontal="center" vertical="center" wrapText="1"/>
    </xf>
    <xf numFmtId="0" fontId="26" fillId="6" borderId="25" xfId="2" applyFont="1" applyFill="1" applyBorder="1" applyAlignment="1">
      <alignment horizontal="center" vertical="center" wrapText="1"/>
    </xf>
    <xf numFmtId="49" fontId="26" fillId="6" borderId="29" xfId="2" applyNumberFormat="1" applyFont="1" applyFill="1" applyBorder="1" applyAlignment="1">
      <alignment horizontal="center" vertical="center" wrapText="1"/>
    </xf>
    <xf numFmtId="49" fontId="26" fillId="6" borderId="22" xfId="2" applyNumberFormat="1" applyFont="1" applyFill="1" applyBorder="1" applyAlignment="1">
      <alignment horizontal="center" vertical="center" wrapText="1"/>
    </xf>
    <xf numFmtId="49" fontId="26" fillId="6" borderId="26" xfId="2" applyNumberFormat="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27" xfId="1" applyFont="1" applyFill="1" applyBorder="1" applyAlignment="1">
      <alignment horizontal="center" vertical="center" wrapText="1"/>
    </xf>
    <xf numFmtId="0" fontId="26" fillId="6" borderId="30" xfId="1" applyFont="1" applyFill="1" applyBorder="1" applyAlignment="1">
      <alignment horizontal="center" vertical="center" wrapText="1"/>
    </xf>
    <xf numFmtId="0" fontId="26" fillId="6" borderId="33" xfId="1" applyFont="1" applyFill="1" applyBorder="1" applyAlignment="1">
      <alignment horizontal="center" vertical="center" wrapText="1"/>
    </xf>
    <xf numFmtId="0" fontId="23" fillId="6" borderId="30" xfId="1" applyFont="1" applyFill="1" applyBorder="1" applyAlignment="1">
      <alignment horizontal="center" vertical="center" wrapText="1"/>
    </xf>
    <xf numFmtId="49" fontId="26" fillId="6" borderId="3" xfId="2" applyNumberFormat="1" applyFont="1" applyFill="1" applyBorder="1" applyAlignment="1">
      <alignment horizontal="left" vertical="center" wrapText="1"/>
    </xf>
    <xf numFmtId="0" fontId="26" fillId="6" borderId="6" xfId="1" applyFont="1" applyFill="1" applyBorder="1" applyAlignment="1">
      <alignment horizontal="left" vertical="center" wrapText="1"/>
    </xf>
    <xf numFmtId="0" fontId="26" fillId="6" borderId="9" xfId="2" applyNumberFormat="1" applyFont="1" applyFill="1" applyBorder="1" applyAlignment="1">
      <alignment horizontal="left" vertical="center" wrapText="1"/>
    </xf>
    <xf numFmtId="0" fontId="26" fillId="6" borderId="6" xfId="2" applyFont="1" applyFill="1" applyBorder="1" applyAlignment="1">
      <alignment horizontal="left" vertical="center" wrapText="1"/>
    </xf>
    <xf numFmtId="0" fontId="26" fillId="6" borderId="4" xfId="2" applyNumberFormat="1" applyFont="1" applyFill="1" applyBorder="1" applyAlignment="1">
      <alignment horizontal="left" vertical="center" wrapText="1"/>
    </xf>
    <xf numFmtId="0" fontId="26" fillId="6" borderId="1" xfId="2" applyFont="1" applyFill="1" applyBorder="1" applyAlignment="1">
      <alignment horizontal="left" vertical="center" wrapText="1"/>
    </xf>
    <xf numFmtId="49" fontId="26" fillId="6" borderId="15" xfId="2" applyNumberFormat="1" applyFont="1" applyFill="1" applyBorder="1" applyAlignment="1">
      <alignment horizontal="left" vertical="center" wrapText="1"/>
    </xf>
    <xf numFmtId="49" fontId="26" fillId="6" borderId="1" xfId="2" applyNumberFormat="1" applyFont="1" applyFill="1" applyBorder="1" applyAlignment="1">
      <alignment horizontal="left" vertical="center" wrapText="1"/>
    </xf>
    <xf numFmtId="0" fontId="26" fillId="6" borderId="11" xfId="2" applyFont="1" applyFill="1" applyBorder="1" applyAlignment="1">
      <alignment horizontal="left" vertical="center" wrapText="1"/>
    </xf>
    <xf numFmtId="0" fontId="26" fillId="6" borderId="3" xfId="2" applyFont="1" applyFill="1" applyBorder="1" applyAlignment="1">
      <alignment horizontal="left" vertical="center" wrapText="1"/>
    </xf>
    <xf numFmtId="0" fontId="26" fillId="6" borderId="0" xfId="1" applyFont="1" applyFill="1" applyBorder="1" applyAlignment="1">
      <alignment horizontal="left" vertical="center" wrapText="1"/>
    </xf>
    <xf numFmtId="0" fontId="1" fillId="6" borderId="0" xfId="1" applyFont="1" applyFill="1" applyAlignment="1">
      <alignment horizontal="left" vertical="center" wrapText="1"/>
    </xf>
    <xf numFmtId="0" fontId="26" fillId="6" borderId="4" xfId="2" applyFont="1" applyFill="1" applyBorder="1" applyAlignment="1">
      <alignment horizontal="center" vertical="center" wrapText="1"/>
    </xf>
    <xf numFmtId="0" fontId="26" fillId="6" borderId="1" xfId="1"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1" xfId="2" applyFont="1" applyFill="1" applyBorder="1" applyAlignment="1">
      <alignment vertical="center" wrapText="1"/>
    </xf>
    <xf numFmtId="0" fontId="26" fillId="6" borderId="6" xfId="2"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 xfId="2" applyFont="1" applyFill="1" applyBorder="1" applyAlignment="1">
      <alignment horizontal="center" vertical="center" wrapText="1"/>
    </xf>
    <xf numFmtId="49" fontId="26" fillId="6" borderId="12" xfId="2" applyNumberFormat="1" applyFont="1" applyFill="1" applyBorder="1" applyAlignment="1">
      <alignment horizontal="left" vertical="center" wrapText="1"/>
    </xf>
    <xf numFmtId="0" fontId="26" fillId="6" borderId="11"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3" xfId="2"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49" fontId="26" fillId="6" borderId="9" xfId="0" applyNumberFormat="1" applyFont="1" applyFill="1" applyBorder="1" applyAlignment="1">
      <alignment horizontal="center" vertical="center" wrapText="1"/>
    </xf>
    <xf numFmtId="0" fontId="26" fillId="6" borderId="0" xfId="1" applyFont="1" applyFill="1" applyBorder="1" applyAlignment="1">
      <alignment vertical="center" wrapText="1"/>
    </xf>
    <xf numFmtId="0" fontId="1" fillId="6" borderId="0" xfId="1" applyFont="1" applyFill="1" applyBorder="1" applyAlignment="1">
      <alignment horizontal="left" vertical="center" wrapText="1"/>
    </xf>
    <xf numFmtId="49" fontId="26" fillId="6" borderId="14" xfId="2" applyNumberFormat="1" applyFont="1" applyFill="1" applyBorder="1" applyAlignment="1">
      <alignment horizontal="left" vertical="center" wrapText="1"/>
    </xf>
    <xf numFmtId="0" fontId="19" fillId="6" borderId="24" xfId="0" applyFont="1" applyFill="1" applyBorder="1" applyAlignment="1">
      <alignment horizontal="center" vertical="center" wrapText="1"/>
    </xf>
    <xf numFmtId="0" fontId="26" fillId="6" borderId="11" xfId="1" applyFont="1" applyFill="1" applyBorder="1" applyAlignment="1">
      <alignment horizontal="center" vertical="center" wrapText="1"/>
    </xf>
    <xf numFmtId="4" fontId="26" fillId="6" borderId="14" xfId="1" applyNumberFormat="1"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49" fontId="26" fillId="6" borderId="11" xfId="0" applyNumberFormat="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1" fillId="6" borderId="0" xfId="0" applyFont="1" applyFill="1"/>
    <xf numFmtId="0" fontId="1" fillId="6" borderId="0" xfId="0" applyFont="1" applyFill="1" applyAlignment="1">
      <alignment horizontal="center" vertical="center"/>
    </xf>
    <xf numFmtId="0" fontId="19" fillId="6" borderId="19" xfId="1" applyFont="1" applyFill="1" applyBorder="1" applyAlignment="1">
      <alignment vertical="center" wrapText="1"/>
    </xf>
    <xf numFmtId="0" fontId="19" fillId="6" borderId="37" xfId="1" applyFont="1" applyFill="1" applyBorder="1" applyAlignment="1">
      <alignment vertical="center" wrapText="1"/>
    </xf>
    <xf numFmtId="0" fontId="26" fillId="6" borderId="0" xfId="0" applyFont="1" applyFill="1"/>
    <xf numFmtId="0" fontId="23" fillId="6" borderId="49" xfId="1" applyFont="1" applyFill="1" applyBorder="1" applyAlignment="1">
      <alignment vertical="center" wrapText="1"/>
    </xf>
    <xf numFmtId="0" fontId="19" fillId="6" borderId="19" xfId="0" applyFont="1" applyFill="1" applyBorder="1" applyAlignment="1">
      <alignment horizontal="center" vertical="center" wrapText="1"/>
    </xf>
    <xf numFmtId="0" fontId="19" fillId="6" borderId="38" xfId="0" applyFont="1" applyFill="1" applyBorder="1" applyAlignment="1">
      <alignment horizontal="center" vertical="center" wrapText="1"/>
    </xf>
    <xf numFmtId="0" fontId="26" fillId="6" borderId="18" xfId="1" applyFont="1" applyFill="1" applyBorder="1" applyAlignment="1">
      <alignment horizontal="center" vertical="center" wrapText="1"/>
    </xf>
    <xf numFmtId="14" fontId="26" fillId="6" borderId="28" xfId="1" applyNumberFormat="1" applyFont="1" applyFill="1" applyBorder="1" applyAlignment="1">
      <alignment horizontal="center" vertical="center" wrapText="1"/>
    </xf>
    <xf numFmtId="0" fontId="26" fillId="6" borderId="9" xfId="1" applyFont="1" applyFill="1" applyBorder="1" applyAlignment="1">
      <alignment horizontal="center" vertical="center" wrapText="1"/>
    </xf>
    <xf numFmtId="0" fontId="26" fillId="6" borderId="10"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8" xfId="1" applyFont="1" applyFill="1" applyBorder="1" applyAlignment="1">
      <alignment horizontal="center" vertical="center" wrapText="1"/>
    </xf>
    <xf numFmtId="14" fontId="26" fillId="6" borderId="10" xfId="1" applyNumberFormat="1" applyFont="1" applyFill="1" applyBorder="1" applyAlignment="1">
      <alignment horizontal="center" vertical="center" wrapText="1"/>
    </xf>
    <xf numFmtId="0" fontId="1" fillId="6" borderId="0" xfId="1" applyFont="1" applyFill="1" applyBorder="1" applyAlignment="1">
      <alignment horizontal="center" vertical="center" wrapText="1"/>
    </xf>
    <xf numFmtId="14" fontId="26" fillId="6" borderId="31" xfId="1" applyNumberFormat="1" applyFont="1" applyFill="1" applyBorder="1" applyAlignment="1">
      <alignment horizontal="center" vertical="center" wrapText="1"/>
    </xf>
    <xf numFmtId="0" fontId="26" fillId="6" borderId="12" xfId="1" applyFont="1" applyFill="1" applyBorder="1" applyAlignment="1">
      <alignment horizontal="center" vertical="center" wrapText="1"/>
    </xf>
    <xf numFmtId="0" fontId="26" fillId="6" borderId="46" xfId="1" applyFont="1" applyFill="1" applyBorder="1" applyAlignment="1">
      <alignment horizontal="center" vertical="center" wrapText="1"/>
    </xf>
    <xf numFmtId="0" fontId="26" fillId="6" borderId="42" xfId="1" applyFont="1" applyFill="1" applyBorder="1" applyAlignment="1">
      <alignment horizontal="center" vertical="center" wrapText="1"/>
    </xf>
    <xf numFmtId="0" fontId="26" fillId="6" borderId="43" xfId="2" applyFont="1" applyFill="1" applyBorder="1" applyAlignment="1">
      <alignment horizontal="center" vertical="center" wrapText="1"/>
    </xf>
    <xf numFmtId="14" fontId="26" fillId="6" borderId="34" xfId="2" applyNumberFormat="1" applyFont="1" applyFill="1" applyBorder="1" applyAlignment="1">
      <alignment horizontal="center" vertical="center" wrapText="1"/>
    </xf>
    <xf numFmtId="49" fontId="19" fillId="6" borderId="9" xfId="0" applyNumberFormat="1" applyFont="1" applyFill="1" applyBorder="1" applyAlignment="1">
      <alignment horizontal="center" vertical="center" wrapText="1"/>
    </xf>
    <xf numFmtId="164" fontId="26" fillId="6" borderId="9" xfId="4"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40" xfId="2" applyFont="1" applyFill="1" applyBorder="1" applyAlignment="1">
      <alignment horizontal="center" vertical="center" wrapText="1"/>
    </xf>
    <xf numFmtId="0" fontId="26" fillId="6" borderId="17" xfId="2" applyFont="1" applyFill="1" applyBorder="1" applyAlignment="1">
      <alignment horizontal="center" vertical="center" wrapText="1"/>
    </xf>
    <xf numFmtId="14" fontId="26" fillId="6" borderId="17" xfId="2" applyNumberFormat="1" applyFont="1" applyFill="1" applyBorder="1" applyAlignment="1">
      <alignment horizontal="center" vertical="center" wrapText="1"/>
    </xf>
    <xf numFmtId="0" fontId="26" fillId="6" borderId="4" xfId="1" applyFont="1" applyFill="1" applyBorder="1" applyAlignment="1">
      <alignment horizontal="center" vertical="center" wrapText="1"/>
    </xf>
    <xf numFmtId="164" fontId="26" fillId="6" borderId="4" xfId="4"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0" xfId="2" applyFont="1" applyFill="1" applyBorder="1" applyAlignment="1">
      <alignment horizontal="center" vertical="center" wrapText="1"/>
    </xf>
    <xf numFmtId="14" fontId="26" fillId="6" borderId="0" xfId="2" applyNumberFormat="1" applyFont="1" applyFill="1" applyBorder="1" applyAlignment="1">
      <alignment horizontal="center" vertical="center" wrapText="1"/>
    </xf>
    <xf numFmtId="164" fontId="26" fillId="6" borderId="11" xfId="4" applyFont="1" applyFill="1" applyBorder="1" applyAlignment="1">
      <alignment horizontal="center" vertical="center" wrapText="1"/>
    </xf>
    <xf numFmtId="0" fontId="26" fillId="6" borderId="39" xfId="1" applyFont="1" applyFill="1" applyBorder="1" applyAlignment="1">
      <alignment horizontal="center" vertical="center" wrapText="1"/>
    </xf>
    <xf numFmtId="0" fontId="26" fillId="6" borderId="24" xfId="1" applyFont="1" applyFill="1" applyBorder="1" applyAlignment="1">
      <alignment horizontal="center" vertical="center" wrapText="1"/>
    </xf>
    <xf numFmtId="0" fontId="26" fillId="6" borderId="14" xfId="1" applyFont="1" applyFill="1" applyBorder="1" applyAlignment="1">
      <alignment horizontal="center" vertical="center" wrapText="1"/>
    </xf>
    <xf numFmtId="164" fontId="26" fillId="6" borderId="14" xfId="4" applyFont="1" applyFill="1" applyBorder="1" applyAlignment="1">
      <alignment horizontal="center" vertical="center" wrapText="1"/>
    </xf>
    <xf numFmtId="0" fontId="26" fillId="6" borderId="40" xfId="1" applyFont="1" applyFill="1" applyBorder="1" applyAlignment="1">
      <alignment horizontal="center" vertical="center" wrapText="1"/>
    </xf>
    <xf numFmtId="49" fontId="26" fillId="6" borderId="11" xfId="2" applyNumberFormat="1" applyFont="1" applyFill="1" applyBorder="1" applyAlignment="1">
      <alignment horizontal="left" vertical="center" wrapText="1"/>
    </xf>
    <xf numFmtId="0" fontId="26" fillId="6" borderId="11" xfId="2" applyNumberFormat="1" applyFont="1" applyFill="1" applyBorder="1" applyAlignment="1">
      <alignment horizontal="center" vertical="center" wrapText="1"/>
    </xf>
    <xf numFmtId="4" fontId="31" fillId="6" borderId="1" xfId="2" applyNumberFormat="1" applyFont="1" applyFill="1" applyBorder="1" applyAlignment="1">
      <alignment horizontal="center" vertical="center" wrapText="1"/>
    </xf>
    <xf numFmtId="0" fontId="26" fillId="6" borderId="13" xfId="1" applyFont="1" applyFill="1" applyBorder="1" applyAlignment="1">
      <alignment horizontal="center" vertical="center" wrapText="1"/>
    </xf>
    <xf numFmtId="4" fontId="31" fillId="6" borderId="6" xfId="2" applyNumberFormat="1" applyFont="1" applyFill="1" applyBorder="1" applyAlignment="1">
      <alignment horizontal="center" vertical="center" wrapText="1"/>
    </xf>
    <xf numFmtId="0" fontId="26" fillId="6" borderId="7" xfId="1" applyFont="1" applyFill="1" applyBorder="1" applyAlignment="1">
      <alignment horizontal="center" vertical="center" wrapText="1"/>
    </xf>
    <xf numFmtId="0" fontId="26" fillId="6" borderId="39" xfId="2" applyFont="1" applyFill="1" applyBorder="1" applyAlignment="1">
      <alignment horizontal="center" vertical="center" wrapText="1"/>
    </xf>
    <xf numFmtId="164" fontId="26" fillId="6" borderId="1" xfId="4" applyFont="1" applyFill="1" applyBorder="1" applyAlignment="1">
      <alignment horizontal="center" vertical="center" wrapText="1"/>
    </xf>
    <xf numFmtId="0" fontId="1" fillId="6" borderId="0" xfId="2" applyFont="1" applyFill="1" applyBorder="1" applyAlignment="1">
      <alignment horizontal="center" vertical="center" wrapText="1"/>
    </xf>
    <xf numFmtId="0" fontId="26" fillId="6" borderId="32" xfId="2" applyFont="1" applyFill="1" applyBorder="1" applyAlignment="1">
      <alignment horizontal="center" vertical="center" wrapText="1"/>
    </xf>
    <xf numFmtId="0" fontId="26" fillId="6" borderId="33" xfId="2" applyFont="1" applyFill="1" applyBorder="1" applyAlignment="1">
      <alignment horizontal="center" vertical="center" wrapText="1"/>
    </xf>
    <xf numFmtId="0" fontId="26" fillId="6" borderId="1" xfId="2" applyNumberFormat="1" applyFont="1" applyFill="1" applyBorder="1" applyAlignment="1">
      <alignment horizontal="left" vertical="center" wrapText="1"/>
    </xf>
    <xf numFmtId="0" fontId="26" fillId="6" borderId="1" xfId="2" applyNumberFormat="1" applyFont="1" applyFill="1" applyBorder="1" applyAlignment="1">
      <alignment vertical="center" wrapText="1"/>
    </xf>
    <xf numFmtId="0" fontId="26" fillId="6" borderId="45" xfId="2" applyFont="1" applyFill="1" applyBorder="1" applyAlignment="1">
      <alignment horizontal="center" vertical="center" wrapText="1"/>
    </xf>
    <xf numFmtId="0" fontId="26" fillId="6" borderId="11" xfId="2" applyNumberFormat="1" applyFont="1" applyFill="1" applyBorder="1" applyAlignment="1">
      <alignment vertical="center" wrapText="1"/>
    </xf>
    <xf numFmtId="0" fontId="26" fillId="6" borderId="11" xfId="2" applyNumberFormat="1" applyFont="1" applyFill="1" applyBorder="1" applyAlignment="1">
      <alignment horizontal="left" vertical="center" wrapText="1"/>
    </xf>
    <xf numFmtId="0" fontId="23" fillId="6" borderId="49" xfId="2" applyFont="1" applyFill="1" applyBorder="1" applyAlignment="1">
      <alignment horizontal="center" vertical="center" wrapText="1"/>
    </xf>
    <xf numFmtId="0" fontId="26" fillId="6" borderId="22" xfId="2" applyFont="1" applyFill="1" applyBorder="1" applyAlignment="1">
      <alignment horizontal="center" vertical="center" wrapText="1"/>
    </xf>
    <xf numFmtId="0" fontId="26" fillId="6" borderId="23" xfId="2" applyFont="1" applyFill="1" applyBorder="1" applyAlignment="1">
      <alignment horizontal="center" vertical="center" wrapText="1"/>
    </xf>
    <xf numFmtId="0" fontId="26" fillId="6" borderId="4" xfId="2" applyNumberFormat="1" applyFont="1" applyFill="1" applyBorder="1" applyAlignment="1">
      <alignment vertical="center" wrapText="1"/>
    </xf>
    <xf numFmtId="0" fontId="26" fillId="6" borderId="11" xfId="2" applyFont="1" applyFill="1" applyBorder="1" applyAlignment="1">
      <alignment vertical="center" wrapText="1"/>
    </xf>
    <xf numFmtId="49" fontId="26" fillId="6" borderId="4" xfId="2" applyNumberFormat="1" applyFont="1" applyFill="1" applyBorder="1" applyAlignment="1">
      <alignment horizontal="left" vertical="center" wrapText="1"/>
    </xf>
    <xf numFmtId="4" fontId="26" fillId="6" borderId="14" xfId="2" applyNumberFormat="1"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4" xfId="2" applyNumberFormat="1"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8" xfId="2" applyFont="1" applyFill="1" applyBorder="1" applyAlignment="1">
      <alignment horizontal="center" vertical="center" wrapText="1"/>
    </xf>
    <xf numFmtId="14" fontId="26" fillId="6" borderId="10" xfId="2" applyNumberFormat="1" applyFont="1" applyFill="1" applyBorder="1" applyAlignment="1">
      <alignment horizontal="center" vertical="center" wrapText="1"/>
    </xf>
    <xf numFmtId="0" fontId="26" fillId="6" borderId="9" xfId="2" applyFont="1" applyFill="1" applyBorder="1" applyAlignment="1">
      <alignment horizontal="center" vertical="center" wrapText="1"/>
    </xf>
    <xf numFmtId="0" fontId="26" fillId="6" borderId="10" xfId="2" applyFont="1" applyFill="1" applyBorder="1" applyAlignment="1">
      <alignment horizontal="center" vertical="center" wrapText="1"/>
    </xf>
    <xf numFmtId="0" fontId="23" fillId="6" borderId="0" xfId="2"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6" borderId="34" xfId="2" applyFont="1" applyFill="1" applyBorder="1" applyAlignment="1">
      <alignment horizontal="center" vertical="center" wrapText="1"/>
    </xf>
    <xf numFmtId="0" fontId="25" fillId="6" borderId="3" xfId="2" applyFont="1" applyFill="1" applyBorder="1" applyAlignment="1">
      <alignment horizontal="center" vertical="center" wrapText="1"/>
    </xf>
    <xf numFmtId="164" fontId="25" fillId="6" borderId="3" xfId="4" applyFont="1" applyFill="1" applyBorder="1" applyAlignment="1">
      <alignment horizontal="center" vertical="center" wrapText="1"/>
    </xf>
    <xf numFmtId="14" fontId="25" fillId="6" borderId="3" xfId="2" applyNumberFormat="1" applyFont="1" applyFill="1" applyBorder="1" applyAlignment="1">
      <alignment horizontal="center" vertical="center" wrapText="1"/>
    </xf>
    <xf numFmtId="0" fontId="26" fillId="6" borderId="21" xfId="2" applyFont="1" applyFill="1" applyBorder="1" applyAlignment="1">
      <alignment horizontal="center" vertical="center" wrapText="1"/>
    </xf>
    <xf numFmtId="14" fontId="26" fillId="6" borderId="31" xfId="2" applyNumberFormat="1" applyFont="1" applyFill="1" applyBorder="1" applyAlignment="1">
      <alignment horizontal="center" vertical="center" wrapText="1"/>
    </xf>
    <xf numFmtId="14" fontId="26" fillId="6" borderId="11" xfId="1" applyNumberFormat="1" applyFont="1" applyFill="1" applyBorder="1" applyAlignment="1">
      <alignment horizontal="center" vertical="center" wrapText="1"/>
    </xf>
    <xf numFmtId="0" fontId="26" fillId="6" borderId="52" xfId="1" applyFont="1" applyFill="1" applyBorder="1" applyAlignment="1">
      <alignment horizontal="center" vertical="center" wrapText="1"/>
    </xf>
    <xf numFmtId="14" fontId="26" fillId="6" borderId="53" xfId="2" applyNumberFormat="1" applyFont="1" applyFill="1" applyBorder="1" applyAlignment="1">
      <alignment horizontal="center" vertical="center" wrapText="1"/>
    </xf>
    <xf numFmtId="0" fontId="23" fillId="6" borderId="0" xfId="1" applyFont="1" applyFill="1" applyBorder="1" applyAlignment="1">
      <alignment vertical="center" wrapText="1"/>
    </xf>
    <xf numFmtId="0" fontId="26" fillId="6" borderId="0" xfId="1" applyFont="1" applyFill="1" applyBorder="1" applyAlignment="1">
      <alignment horizontal="center" vertical="center" wrapText="1"/>
    </xf>
    <xf numFmtId="0" fontId="26" fillId="6" borderId="0" xfId="0" applyFont="1" applyFill="1" applyAlignment="1">
      <alignment horizontal="center" vertical="center"/>
    </xf>
    <xf numFmtId="0" fontId="5" fillId="6" borderId="0" xfId="1" applyFont="1" applyFill="1" applyAlignment="1">
      <alignment horizontal="center" vertical="center" wrapText="1"/>
    </xf>
    <xf numFmtId="0" fontId="27" fillId="6" borderId="0" xfId="0" applyFont="1" applyFill="1" applyAlignment="1">
      <alignment horizontal="center"/>
    </xf>
    <xf numFmtId="0" fontId="27" fillId="6" borderId="0" xfId="1" applyFont="1" applyFill="1" applyAlignment="1">
      <alignment horizontal="center" vertical="center" wrapText="1"/>
    </xf>
    <xf numFmtId="0" fontId="23" fillId="6" borderId="38" xfId="1" applyFont="1" applyFill="1" applyBorder="1" applyAlignment="1">
      <alignment vertical="center" wrapText="1"/>
    </xf>
    <xf numFmtId="0" fontId="29" fillId="6" borderId="0" xfId="1" applyFont="1" applyFill="1" applyAlignment="1">
      <alignment horizontal="center" vertical="center" wrapText="1"/>
    </xf>
    <xf numFmtId="0" fontId="23" fillId="6" borderId="0" xfId="1" applyFont="1" applyFill="1" applyBorder="1" applyAlignment="1">
      <alignment horizontal="center" vertical="center" wrapText="1"/>
    </xf>
    <xf numFmtId="0" fontId="27" fillId="6" borderId="0" xfId="0" applyFont="1" applyFill="1"/>
    <xf numFmtId="0" fontId="30" fillId="6" borderId="0" xfId="0" applyFont="1" applyFill="1"/>
    <xf numFmtId="0" fontId="26" fillId="6" borderId="45" xfId="1" applyFont="1" applyFill="1" applyBorder="1" applyAlignment="1">
      <alignment horizontal="center" vertical="center" wrapText="1"/>
    </xf>
    <xf numFmtId="0" fontId="26" fillId="6" borderId="11" xfId="1" applyFont="1" applyFill="1" applyBorder="1" applyAlignment="1">
      <alignment horizontal="center" vertical="center" wrapText="1"/>
    </xf>
    <xf numFmtId="0" fontId="26" fillId="6" borderId="11" xfId="2" applyFont="1" applyFill="1" applyBorder="1" applyAlignment="1">
      <alignment horizontal="center" vertical="center" wrapText="1"/>
    </xf>
    <xf numFmtId="0" fontId="23" fillId="6" borderId="51" xfId="1" applyFont="1" applyFill="1" applyBorder="1" applyAlignment="1">
      <alignment horizontal="center" vertical="center" wrapText="1"/>
    </xf>
    <xf numFmtId="0" fontId="23" fillId="6" borderId="17" xfId="1" applyFont="1" applyFill="1" applyBorder="1" applyAlignment="1">
      <alignment horizontal="center" vertical="center" wrapText="1"/>
    </xf>
    <xf numFmtId="0" fontId="26" fillId="6" borderId="12" xfId="1" applyFont="1" applyFill="1" applyBorder="1" applyAlignment="1">
      <alignment vertical="center" wrapText="1"/>
    </xf>
    <xf numFmtId="14" fontId="26" fillId="6" borderId="9" xfId="2" applyNumberFormat="1" applyFont="1" applyFill="1" applyBorder="1" applyAlignment="1">
      <alignment horizontal="center" vertical="center" wrapText="1"/>
    </xf>
    <xf numFmtId="0" fontId="19" fillId="6" borderId="36" xfId="1" applyFont="1" applyFill="1" applyBorder="1" applyAlignment="1">
      <alignment horizontal="center" vertical="center" wrapText="1"/>
    </xf>
    <xf numFmtId="4" fontId="19" fillId="6" borderId="46" xfId="1" applyNumberFormat="1" applyFont="1" applyFill="1" applyBorder="1" applyAlignment="1">
      <alignment horizontal="center" vertical="center" wrapText="1"/>
    </xf>
    <xf numFmtId="49" fontId="26" fillId="6" borderId="9" xfId="0" applyNumberFormat="1" applyFont="1" applyFill="1" applyBorder="1" applyAlignment="1">
      <alignment horizontal="left" vertical="center" wrapText="1"/>
    </xf>
    <xf numFmtId="0" fontId="26" fillId="6" borderId="1" xfId="2" applyFont="1" applyFill="1" applyBorder="1" applyAlignment="1">
      <alignment horizontal="center" vertical="center" wrapText="1"/>
    </xf>
    <xf numFmtId="0" fontId="26" fillId="6" borderId="4" xfId="1" applyFont="1" applyFill="1" applyBorder="1" applyAlignment="1">
      <alignment horizontal="left" vertical="center" wrapText="1"/>
    </xf>
    <xf numFmtId="0" fontId="26" fillId="6" borderId="52" xfId="2" applyFont="1" applyFill="1" applyBorder="1" applyAlignment="1">
      <alignment horizontal="center" vertical="center" wrapText="1"/>
    </xf>
    <xf numFmtId="49" fontId="26" fillId="6" borderId="12" xfId="0" applyNumberFormat="1" applyFont="1" applyFill="1" applyBorder="1" applyAlignment="1">
      <alignment horizontal="left" vertical="center" wrapText="1"/>
    </xf>
    <xf numFmtId="0" fontId="1" fillId="6" borderId="4" xfId="1" applyFont="1" applyFill="1" applyBorder="1" applyAlignment="1">
      <alignment horizontal="center" vertical="center" wrapText="1"/>
    </xf>
    <xf numFmtId="0" fontId="26" fillId="6" borderId="46" xfId="2" applyFont="1" applyFill="1" applyBorder="1" applyAlignment="1">
      <alignment horizontal="center" vertical="center" wrapText="1"/>
    </xf>
    <xf numFmtId="0" fontId="26" fillId="6" borderId="9" xfId="2" applyFont="1" applyFill="1" applyBorder="1" applyAlignment="1">
      <alignment horizontal="left" vertical="center" wrapText="1"/>
    </xf>
    <xf numFmtId="49" fontId="26" fillId="6" borderId="12" xfId="2" applyNumberFormat="1" applyFont="1" applyFill="1" applyBorder="1" applyAlignment="1">
      <alignment horizontal="center" vertical="center" wrapText="1"/>
    </xf>
    <xf numFmtId="0" fontId="23" fillId="6" borderId="48" xfId="1" applyFont="1" applyFill="1" applyBorder="1" applyAlignment="1">
      <alignment vertical="center"/>
    </xf>
    <xf numFmtId="49" fontId="26" fillId="6" borderId="9" xfId="2" applyNumberFormat="1" applyFont="1" applyFill="1" applyBorder="1" applyAlignment="1">
      <alignment horizontal="left" vertical="center" wrapText="1"/>
    </xf>
    <xf numFmtId="166" fontId="26" fillId="6" borderId="11" xfId="2" applyNumberFormat="1" applyFont="1" applyFill="1" applyBorder="1" applyAlignment="1">
      <alignment horizontal="center" vertical="center" wrapText="1"/>
    </xf>
    <xf numFmtId="0" fontId="1" fillId="6" borderId="55" xfId="1" applyFont="1" applyFill="1" applyBorder="1" applyAlignment="1">
      <alignment horizontal="center" vertical="center" wrapText="1"/>
    </xf>
    <xf numFmtId="166" fontId="26" fillId="6" borderId="1" xfId="4" applyNumberFormat="1" applyFont="1" applyFill="1" applyBorder="1" applyAlignment="1">
      <alignment horizontal="center" vertical="center" wrapText="1"/>
    </xf>
    <xf numFmtId="0" fontId="26" fillId="6" borderId="4" xfId="1" applyFont="1" applyFill="1" applyBorder="1" applyAlignment="1">
      <alignment vertical="center" wrapText="1"/>
    </xf>
    <xf numFmtId="0" fontId="26" fillId="6" borderId="1" xfId="1" applyFont="1" applyFill="1" applyBorder="1" applyAlignment="1">
      <alignment vertical="center" wrapText="1"/>
    </xf>
    <xf numFmtId="0" fontId="26" fillId="6" borderId="4" xfId="2" applyFont="1" applyFill="1" applyBorder="1" applyAlignment="1">
      <alignment vertical="center" wrapText="1"/>
    </xf>
    <xf numFmtId="0" fontId="26" fillId="6" borderId="36" xfId="2" applyFont="1" applyFill="1" applyBorder="1" applyAlignment="1">
      <alignment horizontal="center" vertical="center" wrapText="1"/>
    </xf>
    <xf numFmtId="14" fontId="26" fillId="6" borderId="36" xfId="2" applyNumberFormat="1" applyFont="1" applyFill="1" applyBorder="1" applyAlignment="1">
      <alignment horizontal="center" vertical="center" wrapText="1"/>
    </xf>
    <xf numFmtId="0" fontId="26" fillId="6" borderId="12" xfId="2" applyFont="1" applyFill="1" applyBorder="1" applyAlignment="1">
      <alignment horizontal="left" vertical="center" wrapText="1"/>
    </xf>
    <xf numFmtId="49" fontId="26" fillId="6" borderId="12" xfId="0" applyNumberFormat="1" applyFont="1" applyFill="1" applyBorder="1" applyAlignment="1">
      <alignment horizontal="center" vertical="center" wrapText="1"/>
    </xf>
    <xf numFmtId="0" fontId="26" fillId="6" borderId="38" xfId="2" applyFont="1" applyFill="1" applyBorder="1" applyAlignment="1">
      <alignment horizontal="center" vertical="center" wrapText="1"/>
    </xf>
    <xf numFmtId="164" fontId="26" fillId="6" borderId="6" xfId="4" applyFont="1" applyFill="1" applyBorder="1" applyAlignment="1">
      <alignment horizontal="center"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6" fillId="6" borderId="42"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24" xfId="2" applyFont="1" applyFill="1" applyBorder="1" applyAlignment="1">
      <alignment horizontal="center" vertical="center" wrapText="1"/>
    </xf>
    <xf numFmtId="0" fontId="26" fillId="6" borderId="43" xfId="2" applyFont="1" applyFill="1" applyBorder="1" applyAlignment="1">
      <alignment horizontal="center" vertical="center" wrapText="1"/>
    </xf>
    <xf numFmtId="0" fontId="26" fillId="6" borderId="44" xfId="2" applyFont="1" applyFill="1" applyBorder="1" applyAlignment="1">
      <alignment horizontal="center" vertical="center" wrapText="1"/>
    </xf>
    <xf numFmtId="14" fontId="26" fillId="6" borderId="34" xfId="2" applyNumberFormat="1" applyFont="1" applyFill="1" applyBorder="1" applyAlignment="1">
      <alignment horizontal="center" vertical="center" wrapText="1"/>
    </xf>
    <xf numFmtId="14" fontId="26" fillId="6" borderId="40" xfId="2" applyNumberFormat="1" applyFont="1" applyFill="1" applyBorder="1" applyAlignment="1">
      <alignment horizontal="center" vertical="center" wrapText="1"/>
    </xf>
    <xf numFmtId="0" fontId="19" fillId="6" borderId="41"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42"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42" xfId="1" applyFont="1" applyFill="1" applyBorder="1" applyAlignment="1">
      <alignment horizontal="center" vertical="center" wrapText="1"/>
    </xf>
    <xf numFmtId="0" fontId="19" fillId="6" borderId="24" xfId="1" applyFont="1" applyFill="1" applyBorder="1" applyAlignment="1">
      <alignment horizontal="center" vertical="center" wrapText="1"/>
    </xf>
    <xf numFmtId="0" fontId="26" fillId="6" borderId="47" xfId="2" applyFont="1" applyFill="1" applyBorder="1" applyAlignment="1">
      <alignment horizontal="center" vertical="center" wrapText="1"/>
    </xf>
    <xf numFmtId="0" fontId="26" fillId="6" borderId="42" xfId="1" applyFont="1" applyFill="1" applyBorder="1" applyAlignment="1">
      <alignment horizontal="center" vertical="center" wrapText="1"/>
    </xf>
    <xf numFmtId="0" fontId="26" fillId="6" borderId="24" xfId="1" applyFont="1" applyFill="1" applyBorder="1" applyAlignment="1">
      <alignment horizontal="center" vertical="center" wrapText="1"/>
    </xf>
    <xf numFmtId="0" fontId="26" fillId="6" borderId="43" xfId="1" applyFont="1" applyFill="1" applyBorder="1" applyAlignment="1">
      <alignment horizontal="center" vertical="center" wrapText="1"/>
    </xf>
    <xf numFmtId="0" fontId="26" fillId="6" borderId="47" xfId="1" applyFont="1" applyFill="1" applyBorder="1" applyAlignment="1">
      <alignment horizontal="center" vertical="center" wrapText="1"/>
    </xf>
    <xf numFmtId="14" fontId="26" fillId="6" borderId="46" xfId="2" applyNumberFormat="1" applyFont="1" applyFill="1" applyBorder="1" applyAlignment="1">
      <alignment horizontal="center" vertical="center" wrapText="1"/>
    </xf>
    <xf numFmtId="0" fontId="26" fillId="6" borderId="56" xfId="2" applyFont="1" applyFill="1" applyBorder="1" applyAlignment="1">
      <alignment horizontal="center" vertical="center" wrapText="1"/>
    </xf>
    <xf numFmtId="0" fontId="26" fillId="6" borderId="54" xfId="2" applyFont="1" applyFill="1" applyBorder="1" applyAlignment="1">
      <alignment horizontal="center" vertical="center" wrapText="1"/>
    </xf>
    <xf numFmtId="0" fontId="26" fillId="6" borderId="51" xfId="2"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20" xfId="1" applyFont="1" applyFill="1" applyBorder="1" applyAlignment="1">
      <alignment horizontal="center" vertical="center" wrapText="1"/>
    </xf>
    <xf numFmtId="14" fontId="26" fillId="6" borderId="40" xfId="1" applyNumberFormat="1" applyFont="1" applyFill="1" applyBorder="1" applyAlignment="1">
      <alignment horizontal="center" vertical="center" wrapText="1"/>
    </xf>
    <xf numFmtId="14" fontId="26" fillId="6" borderId="39" xfId="1" applyNumberFormat="1" applyFont="1" applyFill="1" applyBorder="1" applyAlignment="1">
      <alignment horizontal="center" vertical="center" wrapText="1"/>
    </xf>
    <xf numFmtId="0" fontId="26" fillId="6" borderId="34" xfId="2" applyFont="1" applyFill="1" applyBorder="1" applyAlignment="1">
      <alignment horizontal="center" vertical="center" wrapText="1"/>
    </xf>
    <xf numFmtId="0" fontId="26" fillId="6" borderId="40" xfId="2" applyFont="1" applyFill="1" applyBorder="1" applyAlignment="1">
      <alignment horizontal="center" vertical="center" wrapText="1"/>
    </xf>
    <xf numFmtId="0" fontId="26" fillId="6" borderId="44" xfId="1" applyFont="1" applyFill="1" applyBorder="1" applyAlignment="1">
      <alignment horizontal="center" vertical="center" wrapText="1"/>
    </xf>
    <xf numFmtId="0" fontId="26" fillId="6" borderId="45" xfId="1" applyFont="1" applyFill="1" applyBorder="1" applyAlignment="1">
      <alignment horizontal="center" vertical="center" wrapText="1"/>
    </xf>
    <xf numFmtId="14" fontId="26" fillId="6" borderId="46" xfId="1" applyNumberFormat="1" applyFont="1" applyFill="1" applyBorder="1" applyAlignment="1">
      <alignment horizontal="center" vertical="center" wrapText="1"/>
    </xf>
    <xf numFmtId="14" fontId="26" fillId="6" borderId="34" xfId="1" applyNumberFormat="1" applyFont="1" applyFill="1" applyBorder="1" applyAlignment="1">
      <alignment horizontal="center" vertical="center" wrapText="1"/>
    </xf>
    <xf numFmtId="0" fontId="26" fillId="6" borderId="19" xfId="2" applyFont="1" applyFill="1" applyBorder="1" applyAlignment="1">
      <alignment horizontal="center" vertical="center" wrapText="1"/>
    </xf>
    <xf numFmtId="14" fontId="26" fillId="6" borderId="20" xfId="1" applyNumberFormat="1" applyFont="1" applyFill="1" applyBorder="1" applyAlignment="1">
      <alignment horizontal="center" vertical="center" wrapText="1"/>
    </xf>
    <xf numFmtId="49" fontId="26" fillId="6" borderId="42" xfId="2" applyNumberFormat="1" applyFont="1" applyFill="1" applyBorder="1" applyAlignment="1">
      <alignment horizontal="center" vertical="center" wrapText="1"/>
    </xf>
    <xf numFmtId="49" fontId="26" fillId="6" borderId="20" xfId="2" applyNumberFormat="1" applyFont="1" applyFill="1" applyBorder="1" applyAlignment="1">
      <alignment horizontal="center" vertical="center" wrapText="1"/>
    </xf>
    <xf numFmtId="49" fontId="26" fillId="6" borderId="24" xfId="2" applyNumberFormat="1" applyFont="1" applyFill="1" applyBorder="1" applyAlignment="1">
      <alignment horizontal="center" vertical="center" wrapText="1"/>
    </xf>
    <xf numFmtId="0" fontId="23" fillId="6" borderId="48" xfId="1" applyFont="1" applyFill="1" applyBorder="1" applyAlignment="1">
      <alignment horizontal="center" vertical="center" wrapText="1"/>
    </xf>
    <xf numFmtId="0" fontId="23" fillId="6" borderId="49" xfId="1" applyFont="1" applyFill="1" applyBorder="1" applyAlignment="1">
      <alignment horizontal="center" vertical="center" wrapText="1"/>
    </xf>
    <xf numFmtId="14" fontId="26" fillId="6" borderId="20" xfId="2" applyNumberFormat="1" applyFont="1" applyFill="1" applyBorder="1" applyAlignment="1">
      <alignment horizontal="center" vertical="center" wrapText="1"/>
    </xf>
    <xf numFmtId="0" fontId="23" fillId="6" borderId="49" xfId="2" applyFont="1" applyFill="1" applyBorder="1" applyAlignment="1">
      <alignment horizontal="center" vertical="center" wrapText="1"/>
    </xf>
    <xf numFmtId="0" fontId="7" fillId="0" borderId="35"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7" fillId="0" borderId="6" xfId="1" applyFont="1" applyBorder="1" applyAlignment="1">
      <alignment horizontal="left" vertical="center" wrapText="1"/>
    </xf>
    <xf numFmtId="4" fontId="7" fillId="0" borderId="15"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50" xfId="1" applyFont="1" applyFill="1" applyBorder="1" applyAlignment="1">
      <alignment horizontal="center" vertical="center" wrapText="1"/>
    </xf>
    <xf numFmtId="4" fontId="7" fillId="0" borderId="14"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5" fillId="5" borderId="50"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11" xfId="1" applyFont="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1019175</xdr:colOff>
      <xdr:row>1</xdr:row>
      <xdr:rowOff>342900</xdr:rowOff>
    </xdr:to>
    <xdr:pic>
      <xdr:nvPicPr>
        <xdr:cNvPr id="1044" name="Imagen 1" descr="LOGO-NUEVO-ESSALU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764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22">
          <cell r="K22">
            <v>0</v>
          </cell>
        </row>
      </sheetData>
      <sheetData sheetId="2" refreshError="1">
        <row r="7">
          <cell r="K7">
            <v>48000</v>
          </cell>
        </row>
        <row r="11">
          <cell r="K11">
            <v>0</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316"/>
      <c r="C2" s="316"/>
      <c r="D2" s="316"/>
      <c r="E2" s="316"/>
      <c r="F2" s="316"/>
      <c r="G2" s="316"/>
      <c r="H2"/>
      <c r="I2" s="9"/>
      <c r="J2" s="9"/>
    </row>
    <row r="3" spans="2:11" ht="21.75" customHeight="1" x14ac:dyDescent="0.2">
      <c r="B3" s="316" t="s">
        <v>287</v>
      </c>
      <c r="C3" s="316"/>
      <c r="D3" s="316"/>
      <c r="E3" s="316"/>
      <c r="F3" s="316"/>
      <c r="G3" s="316"/>
      <c r="H3" s="316"/>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316" t="s">
        <v>260</v>
      </c>
      <c r="C41" s="316"/>
      <c r="D41" s="316"/>
      <c r="E41" s="316"/>
      <c r="F41" s="316"/>
      <c r="G41" s="316"/>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319" t="s">
        <v>69</v>
      </c>
      <c r="C2" s="319"/>
      <c r="D2" s="319"/>
      <c r="E2" s="319"/>
      <c r="F2" s="319"/>
      <c r="G2" s="319"/>
      <c r="H2" s="319"/>
    </row>
    <row r="3" spans="2:10" x14ac:dyDescent="0.2">
      <c r="C3" s="9"/>
    </row>
    <row r="4" spans="2:10" ht="18" customHeight="1" x14ac:dyDescent="0.2">
      <c r="B4" s="317" t="s">
        <v>70</v>
      </c>
      <c r="C4" s="317" t="s">
        <v>54</v>
      </c>
      <c r="D4" s="317" t="s">
        <v>127</v>
      </c>
      <c r="E4" s="317" t="s">
        <v>126</v>
      </c>
      <c r="F4" s="26"/>
      <c r="G4" s="317" t="s">
        <v>90</v>
      </c>
      <c r="H4" s="320" t="s">
        <v>75</v>
      </c>
      <c r="J4" s="317"/>
    </row>
    <row r="5" spans="2:10" ht="18" customHeight="1" x14ac:dyDescent="0.2">
      <c r="B5" s="318"/>
      <c r="C5" s="318"/>
      <c r="D5" s="318" t="s">
        <v>58</v>
      </c>
      <c r="E5" s="318"/>
      <c r="F5" s="19" t="s">
        <v>74</v>
      </c>
      <c r="G5" s="318"/>
      <c r="H5" s="321"/>
      <c r="J5" s="318"/>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2"/>
  <sheetViews>
    <sheetView tabSelected="1" view="pageBreakPreview" zoomScale="70" zoomScaleNormal="70" zoomScaleSheetLayoutView="70" workbookViewId="0">
      <pane ySplit="5" topLeftCell="A6" activePane="bottomLeft" state="frozen"/>
      <selection pane="bottomLeft" activeCell="A135" sqref="A135"/>
    </sheetView>
  </sheetViews>
  <sheetFormatPr baseColWidth="10" defaultRowHeight="12.75" x14ac:dyDescent="0.2"/>
  <cols>
    <col min="1" max="1" width="7.42578125" style="185" customWidth="1"/>
    <col min="2" max="2" width="11.7109375" style="132" customWidth="1"/>
    <col min="3" max="3" width="13.7109375" style="132" hidden="1" customWidth="1"/>
    <col min="4" max="4" width="21.140625" style="132" hidden="1" customWidth="1"/>
    <col min="5" max="5" width="39" style="117" customWidth="1"/>
    <col min="6" max="6" width="22.42578125" style="132" customWidth="1"/>
    <col min="7" max="7" width="23.5703125" style="132" customWidth="1"/>
    <col min="8" max="8" width="74.140625" style="132" customWidth="1"/>
    <col min="9" max="9" width="34.5703125" style="161" customWidth="1"/>
    <col min="10" max="10" width="23.5703125" style="132" customWidth="1"/>
    <col min="11" max="12" width="21.140625" style="132" customWidth="1"/>
    <col min="13" max="13" width="17" style="132" customWidth="1"/>
    <col min="14" max="14" width="22.85546875" style="132" customWidth="1"/>
    <col min="15" max="15" width="21.5703125" style="186" customWidth="1"/>
    <col min="16" max="16" width="24.28515625" style="186" customWidth="1"/>
    <col min="17" max="17" width="28" style="186" customWidth="1"/>
    <col min="18" max="18" width="33.5703125" style="185" customWidth="1"/>
    <col min="19" max="16384" width="11.42578125" style="185"/>
  </cols>
  <sheetData>
    <row r="1" spans="1:18" ht="27.75" customHeight="1" x14ac:dyDescent="0.2"/>
    <row r="2" spans="1:18" ht="12" customHeight="1" thickBot="1" x14ac:dyDescent="0.25"/>
    <row r="3" spans="1:18" s="189" customFormat="1" ht="16.5" customHeight="1" thickBot="1" x14ac:dyDescent="0.25">
      <c r="A3" s="302" t="s">
        <v>456</v>
      </c>
      <c r="B3" s="187"/>
      <c r="C3" s="118"/>
      <c r="D3" s="118"/>
      <c r="E3" s="118"/>
      <c r="F3" s="118"/>
      <c r="G3" s="291"/>
      <c r="H3" s="118"/>
      <c r="I3" s="118"/>
      <c r="J3" s="118"/>
      <c r="K3" s="118"/>
      <c r="L3" s="118"/>
      <c r="M3" s="118"/>
      <c r="N3" s="118"/>
      <c r="O3" s="118"/>
      <c r="P3" s="118"/>
      <c r="Q3" s="188"/>
    </row>
    <row r="4" spans="1:18" s="189" customFormat="1" ht="48" thickBot="1" x14ac:dyDescent="0.25">
      <c r="A4" s="190"/>
      <c r="B4" s="334" t="s">
        <v>23</v>
      </c>
      <c r="C4" s="334" t="s">
        <v>311</v>
      </c>
      <c r="D4" s="334" t="s">
        <v>310</v>
      </c>
      <c r="E4" s="334" t="s">
        <v>309</v>
      </c>
      <c r="F4" s="334" t="s">
        <v>308</v>
      </c>
      <c r="G4" s="334" t="s">
        <v>397</v>
      </c>
      <c r="H4" s="334" t="s">
        <v>307</v>
      </c>
      <c r="I4" s="332" t="s">
        <v>298</v>
      </c>
      <c r="J4" s="329" t="s">
        <v>299</v>
      </c>
      <c r="K4" s="330"/>
      <c r="L4" s="330"/>
      <c r="M4" s="330"/>
      <c r="N4" s="331"/>
      <c r="O4" s="191" t="s">
        <v>315</v>
      </c>
      <c r="P4" s="191" t="s">
        <v>300</v>
      </c>
      <c r="Q4" s="191" t="s">
        <v>301</v>
      </c>
    </row>
    <row r="5" spans="1:18" s="189" customFormat="1" ht="32.25" thickBot="1" x14ac:dyDescent="0.25">
      <c r="A5" s="190"/>
      <c r="B5" s="335"/>
      <c r="C5" s="335"/>
      <c r="D5" s="335"/>
      <c r="E5" s="335"/>
      <c r="F5" s="335"/>
      <c r="G5" s="335"/>
      <c r="H5" s="335"/>
      <c r="I5" s="333"/>
      <c r="J5" s="192" t="s">
        <v>302</v>
      </c>
      <c r="K5" s="192" t="s">
        <v>303</v>
      </c>
      <c r="L5" s="192" t="s">
        <v>304</v>
      </c>
      <c r="M5" s="192" t="s">
        <v>305</v>
      </c>
      <c r="N5" s="192" t="s">
        <v>306</v>
      </c>
      <c r="O5" s="178"/>
      <c r="P5" s="178"/>
      <c r="Q5" s="178"/>
    </row>
    <row r="6" spans="1:18" ht="105.75" thickBot="1" x14ac:dyDescent="0.25">
      <c r="A6" s="190"/>
      <c r="B6" s="115">
        <v>1</v>
      </c>
      <c r="C6" s="193">
        <v>1809209</v>
      </c>
      <c r="D6" s="194">
        <v>41046</v>
      </c>
      <c r="E6" s="115" t="s">
        <v>28</v>
      </c>
      <c r="F6" s="138" t="s">
        <v>77</v>
      </c>
      <c r="G6" s="123">
        <v>2731179.64</v>
      </c>
      <c r="H6" s="303" t="s">
        <v>457</v>
      </c>
      <c r="I6" s="152" t="s">
        <v>458</v>
      </c>
      <c r="J6" s="195"/>
      <c r="K6" s="195"/>
      <c r="L6" s="195"/>
      <c r="M6" s="195"/>
      <c r="N6" s="195"/>
      <c r="O6" s="195"/>
      <c r="P6" s="195"/>
      <c r="Q6" s="196"/>
    </row>
    <row r="7" spans="1:18" ht="75.75" thickBot="1" x14ac:dyDescent="0.25">
      <c r="A7" s="190"/>
      <c r="B7" s="197">
        <v>2</v>
      </c>
      <c r="C7" s="198">
        <v>180920</v>
      </c>
      <c r="D7" s="199">
        <v>41046</v>
      </c>
      <c r="E7" s="115" t="s">
        <v>29</v>
      </c>
      <c r="F7" s="138" t="s">
        <v>77</v>
      </c>
      <c r="G7" s="123">
        <v>320000</v>
      </c>
      <c r="H7" s="303" t="s">
        <v>459</v>
      </c>
      <c r="I7" s="152" t="s">
        <v>460</v>
      </c>
      <c r="J7" s="195"/>
      <c r="K7" s="195"/>
      <c r="L7" s="195"/>
      <c r="M7" s="195"/>
      <c r="N7" s="195"/>
      <c r="O7" s="195"/>
      <c r="P7" s="195"/>
      <c r="Q7" s="196"/>
      <c r="R7" s="200"/>
    </row>
    <row r="8" spans="1:18" ht="120.75" thickBot="1" x14ac:dyDescent="0.25">
      <c r="A8" s="190"/>
      <c r="B8" s="115">
        <v>3</v>
      </c>
      <c r="C8" s="145">
        <v>181094</v>
      </c>
      <c r="D8" s="201">
        <v>41046</v>
      </c>
      <c r="E8" s="115" t="s">
        <v>4</v>
      </c>
      <c r="F8" s="138" t="s">
        <v>77</v>
      </c>
      <c r="G8" s="123">
        <v>0</v>
      </c>
      <c r="H8" s="303" t="s">
        <v>478</v>
      </c>
      <c r="I8" s="152" t="s">
        <v>460</v>
      </c>
      <c r="J8" s="195"/>
      <c r="K8" s="195"/>
      <c r="L8" s="195"/>
      <c r="M8" s="195"/>
      <c r="N8" s="195"/>
      <c r="O8" s="195"/>
      <c r="P8" s="195"/>
      <c r="Q8" s="196"/>
    </row>
    <row r="9" spans="1:18" ht="75.75" thickBot="1" x14ac:dyDescent="0.25">
      <c r="A9" s="190"/>
      <c r="B9" s="197">
        <v>4</v>
      </c>
      <c r="C9" s="145">
        <v>273262</v>
      </c>
      <c r="D9" s="201">
        <v>41911</v>
      </c>
      <c r="E9" s="115" t="s">
        <v>65</v>
      </c>
      <c r="F9" s="146" t="s">
        <v>77</v>
      </c>
      <c r="G9" s="123">
        <v>554080.15</v>
      </c>
      <c r="H9" s="293" t="s">
        <v>475</v>
      </c>
      <c r="I9" s="152" t="s">
        <v>438</v>
      </c>
      <c r="J9" s="195" t="s">
        <v>61</v>
      </c>
      <c r="K9" s="195" t="s">
        <v>61</v>
      </c>
      <c r="L9" s="195" t="s">
        <v>61</v>
      </c>
      <c r="M9" s="195" t="s">
        <v>61</v>
      </c>
      <c r="N9" s="195" t="s">
        <v>61</v>
      </c>
      <c r="O9" s="195" t="s">
        <v>61</v>
      </c>
      <c r="P9" s="195" t="s">
        <v>61</v>
      </c>
      <c r="Q9" s="196" t="s">
        <v>61</v>
      </c>
    </row>
    <row r="10" spans="1:18" ht="90.75" thickBot="1" x14ac:dyDescent="0.25">
      <c r="A10" s="190"/>
      <c r="B10" s="115">
        <v>5</v>
      </c>
      <c r="C10" s="198">
        <v>276479</v>
      </c>
      <c r="D10" s="199">
        <v>42349</v>
      </c>
      <c r="E10" s="226" t="s">
        <v>312</v>
      </c>
      <c r="F10" s="147" t="s">
        <v>77</v>
      </c>
      <c r="G10" s="125">
        <v>221087.47</v>
      </c>
      <c r="H10" s="293" t="s">
        <v>476</v>
      </c>
      <c r="I10" s="173" t="s">
        <v>438</v>
      </c>
      <c r="J10" s="202" t="s">
        <v>61</v>
      </c>
      <c r="K10" s="202" t="s">
        <v>61</v>
      </c>
      <c r="L10" s="202" t="s">
        <v>61</v>
      </c>
      <c r="M10" s="202" t="s">
        <v>61</v>
      </c>
      <c r="N10" s="202" t="s">
        <v>61</v>
      </c>
      <c r="O10" s="202" t="s">
        <v>61</v>
      </c>
      <c r="P10" s="202" t="s">
        <v>61</v>
      </c>
      <c r="Q10" s="203" t="s">
        <v>61</v>
      </c>
    </row>
    <row r="11" spans="1:18" ht="60.75" thickBot="1" x14ac:dyDescent="0.25">
      <c r="A11" s="190"/>
      <c r="B11" s="204">
        <v>6</v>
      </c>
      <c r="C11" s="205">
        <v>286160</v>
      </c>
      <c r="D11" s="206">
        <v>42115</v>
      </c>
      <c r="E11" s="255" t="s">
        <v>314</v>
      </c>
      <c r="F11" s="146" t="s">
        <v>77</v>
      </c>
      <c r="G11" s="123">
        <v>45000</v>
      </c>
      <c r="H11" s="293" t="s">
        <v>461</v>
      </c>
      <c r="I11" s="207" t="s">
        <v>375</v>
      </c>
      <c r="J11" s="195"/>
      <c r="K11" s="195"/>
      <c r="L11" s="208"/>
      <c r="M11" s="195"/>
      <c r="N11" s="195"/>
      <c r="O11" s="195"/>
      <c r="P11" s="195"/>
      <c r="Q11" s="196"/>
      <c r="R11" s="200"/>
    </row>
    <row r="12" spans="1:18" ht="57.75" customHeight="1" x14ac:dyDescent="0.2">
      <c r="A12" s="190"/>
      <c r="B12" s="322">
        <v>7</v>
      </c>
      <c r="C12" s="325">
        <v>274896</v>
      </c>
      <c r="D12" s="327">
        <v>41597</v>
      </c>
      <c r="E12" s="322" t="s">
        <v>13</v>
      </c>
      <c r="F12" s="133" t="s">
        <v>95</v>
      </c>
      <c r="G12" s="119">
        <v>0</v>
      </c>
      <c r="H12" s="116" t="s">
        <v>369</v>
      </c>
      <c r="I12" s="116" t="s">
        <v>376</v>
      </c>
      <c r="J12" s="162" t="s">
        <v>327</v>
      </c>
      <c r="K12" s="162" t="s">
        <v>328</v>
      </c>
      <c r="L12" s="119">
        <v>60000</v>
      </c>
      <c r="M12" s="162" t="s">
        <v>329</v>
      </c>
      <c r="N12" s="162" t="s">
        <v>330</v>
      </c>
      <c r="O12" s="162" t="s">
        <v>61</v>
      </c>
      <c r="P12" s="162" t="s">
        <v>61</v>
      </c>
      <c r="Q12" s="209" t="s">
        <v>61</v>
      </c>
    </row>
    <row r="13" spans="1:18" ht="90.75" x14ac:dyDescent="0.2">
      <c r="A13" s="190"/>
      <c r="B13" s="323"/>
      <c r="C13" s="326"/>
      <c r="D13" s="328"/>
      <c r="E13" s="323"/>
      <c r="F13" s="139" t="s">
        <v>72</v>
      </c>
      <c r="G13" s="130">
        <v>0</v>
      </c>
      <c r="H13" s="155" t="s">
        <v>480</v>
      </c>
      <c r="I13" s="165" t="s">
        <v>392</v>
      </c>
      <c r="J13" s="168" t="s">
        <v>360</v>
      </c>
      <c r="K13" s="168" t="s">
        <v>361</v>
      </c>
      <c r="L13" s="130" t="s">
        <v>362</v>
      </c>
      <c r="M13" s="168" t="s">
        <v>363</v>
      </c>
      <c r="N13" s="168" t="s">
        <v>364</v>
      </c>
      <c r="O13" s="130">
        <v>37286.9</v>
      </c>
      <c r="P13" s="168" t="s">
        <v>365</v>
      </c>
      <c r="Q13" s="210" t="s">
        <v>365</v>
      </c>
    </row>
    <row r="14" spans="1:18" ht="90.75" thickBot="1" x14ac:dyDescent="0.25">
      <c r="A14" s="190"/>
      <c r="B14" s="324"/>
      <c r="C14" s="336"/>
      <c r="D14" s="341"/>
      <c r="E14" s="324"/>
      <c r="F14" s="134" t="s">
        <v>77</v>
      </c>
      <c r="G14" s="124">
        <v>0</v>
      </c>
      <c r="H14" s="297" t="s">
        <v>462</v>
      </c>
      <c r="I14" s="153" t="s">
        <v>463</v>
      </c>
      <c r="J14" s="166"/>
      <c r="K14" s="166"/>
      <c r="L14" s="124"/>
      <c r="M14" s="166"/>
      <c r="N14" s="166"/>
      <c r="O14" s="166" t="s">
        <v>61</v>
      </c>
      <c r="P14" s="166" t="s">
        <v>61</v>
      </c>
      <c r="Q14" s="211" t="s">
        <v>61</v>
      </c>
    </row>
    <row r="15" spans="1:18" ht="102.75" customHeight="1" x14ac:dyDescent="0.2">
      <c r="A15" s="190"/>
      <c r="B15" s="322">
        <v>8</v>
      </c>
      <c r="C15" s="325">
        <v>211309</v>
      </c>
      <c r="D15" s="327">
        <v>41156</v>
      </c>
      <c r="E15" s="322" t="s">
        <v>9</v>
      </c>
      <c r="F15" s="133" t="s">
        <v>95</v>
      </c>
      <c r="G15" s="119">
        <v>0</v>
      </c>
      <c r="H15" s="116" t="s">
        <v>371</v>
      </c>
      <c r="I15" s="162"/>
      <c r="J15" s="162"/>
      <c r="K15" s="162"/>
      <c r="L15" s="119"/>
      <c r="M15" s="162"/>
      <c r="N15" s="212"/>
      <c r="O15" s="162"/>
      <c r="P15" s="162"/>
      <c r="Q15" s="209"/>
    </row>
    <row r="16" spans="1:18" ht="114.75" customHeight="1" x14ac:dyDescent="0.2">
      <c r="A16" s="190"/>
      <c r="B16" s="323"/>
      <c r="C16" s="326"/>
      <c r="D16" s="328"/>
      <c r="E16" s="323"/>
      <c r="F16" s="139" t="s">
        <v>72</v>
      </c>
      <c r="G16" s="130">
        <v>5661301.6078000003</v>
      </c>
      <c r="H16" s="155" t="s">
        <v>482</v>
      </c>
      <c r="I16" s="165"/>
      <c r="J16" s="168" t="s">
        <v>379</v>
      </c>
      <c r="K16" s="168" t="s">
        <v>380</v>
      </c>
      <c r="L16" s="130">
        <v>8342317.4299999997</v>
      </c>
      <c r="M16" s="168" t="s">
        <v>481</v>
      </c>
      <c r="N16" s="168" t="s">
        <v>381</v>
      </c>
      <c r="O16" s="130">
        <v>11595.82</v>
      </c>
      <c r="P16" s="168"/>
      <c r="Q16" s="210"/>
    </row>
    <row r="17" spans="1:18" ht="139.5" customHeight="1" thickBot="1" x14ac:dyDescent="0.25">
      <c r="A17" s="190"/>
      <c r="B17" s="324"/>
      <c r="C17" s="336"/>
      <c r="D17" s="341"/>
      <c r="E17" s="324"/>
      <c r="F17" s="134" t="s">
        <v>290</v>
      </c>
      <c r="G17" s="124">
        <v>0</v>
      </c>
      <c r="H17" s="297" t="s">
        <v>464</v>
      </c>
      <c r="I17" s="153" t="s">
        <v>465</v>
      </c>
      <c r="J17" s="166"/>
      <c r="K17" s="166"/>
      <c r="L17" s="124"/>
      <c r="M17" s="166"/>
      <c r="N17" s="166"/>
      <c r="O17" s="166"/>
      <c r="P17" s="166"/>
      <c r="Q17" s="211"/>
      <c r="R17" s="200"/>
    </row>
    <row r="18" spans="1:18" ht="75" x14ac:dyDescent="0.2">
      <c r="A18" s="190"/>
      <c r="B18" s="322">
        <v>9</v>
      </c>
      <c r="C18" s="325">
        <v>237720</v>
      </c>
      <c r="D18" s="327">
        <v>41421</v>
      </c>
      <c r="E18" s="322" t="s">
        <v>10</v>
      </c>
      <c r="F18" s="133" t="s">
        <v>95</v>
      </c>
      <c r="G18" s="119">
        <v>0</v>
      </c>
      <c r="H18" s="154" t="s">
        <v>372</v>
      </c>
      <c r="I18" s="162"/>
      <c r="J18" s="162"/>
      <c r="K18" s="162"/>
      <c r="L18" s="119"/>
      <c r="M18" s="162"/>
      <c r="N18" s="212"/>
      <c r="O18" s="162"/>
      <c r="P18" s="162"/>
      <c r="Q18" s="209"/>
      <c r="R18" s="200"/>
    </row>
    <row r="19" spans="1:18" ht="60" x14ac:dyDescent="0.2">
      <c r="A19" s="190"/>
      <c r="B19" s="323"/>
      <c r="C19" s="326"/>
      <c r="D19" s="328"/>
      <c r="E19" s="323"/>
      <c r="F19" s="139" t="s">
        <v>72</v>
      </c>
      <c r="G19" s="130">
        <v>3395994.84</v>
      </c>
      <c r="H19" s="155" t="s">
        <v>483</v>
      </c>
      <c r="I19" s="165" t="s">
        <v>394</v>
      </c>
      <c r="J19" s="168" t="s">
        <v>384</v>
      </c>
      <c r="K19" s="168" t="s">
        <v>385</v>
      </c>
      <c r="L19" s="130">
        <v>18514392.77</v>
      </c>
      <c r="M19" s="168" t="s">
        <v>390</v>
      </c>
      <c r="N19" s="213" t="s">
        <v>391</v>
      </c>
      <c r="O19" s="168" t="s">
        <v>395</v>
      </c>
      <c r="P19" s="168"/>
      <c r="Q19" s="210"/>
      <c r="R19" s="200"/>
    </row>
    <row r="20" spans="1:18" ht="45.75" thickBot="1" x14ac:dyDescent="0.25">
      <c r="A20" s="190"/>
      <c r="B20" s="324"/>
      <c r="C20" s="326"/>
      <c r="D20" s="328"/>
      <c r="E20" s="324"/>
      <c r="F20" s="134" t="s">
        <v>77</v>
      </c>
      <c r="G20" s="181">
        <v>0</v>
      </c>
      <c r="H20" s="297" t="s">
        <v>433</v>
      </c>
      <c r="I20" s="166" t="s">
        <v>442</v>
      </c>
      <c r="J20" s="166"/>
      <c r="K20" s="166"/>
      <c r="L20" s="124"/>
      <c r="M20" s="166"/>
      <c r="N20" s="214"/>
      <c r="O20" s="166"/>
      <c r="P20" s="166"/>
      <c r="Q20" s="211"/>
      <c r="R20" s="200"/>
    </row>
    <row r="21" spans="1:18" ht="90.75" customHeight="1" x14ac:dyDescent="0.2">
      <c r="A21" s="190"/>
      <c r="B21" s="322">
        <v>10</v>
      </c>
      <c r="C21" s="325">
        <v>238552</v>
      </c>
      <c r="D21" s="327">
        <v>41591</v>
      </c>
      <c r="E21" s="322" t="s">
        <v>12</v>
      </c>
      <c r="F21" s="133" t="s">
        <v>95</v>
      </c>
      <c r="G21" s="119">
        <v>0</v>
      </c>
      <c r="H21" s="154" t="s">
        <v>373</v>
      </c>
      <c r="I21" s="162" t="s">
        <v>349</v>
      </c>
      <c r="J21" s="162"/>
      <c r="K21" s="162"/>
      <c r="L21" s="119"/>
      <c r="M21" s="162"/>
      <c r="N21" s="212"/>
      <c r="O21" s="162"/>
      <c r="P21" s="162"/>
      <c r="Q21" s="209"/>
      <c r="R21" s="200"/>
    </row>
    <row r="22" spans="1:18" ht="105" x14ac:dyDescent="0.2">
      <c r="A22" s="190"/>
      <c r="B22" s="323"/>
      <c r="C22" s="326"/>
      <c r="D22" s="328"/>
      <c r="E22" s="323"/>
      <c r="F22" s="139" t="s">
        <v>72</v>
      </c>
      <c r="G22" s="130">
        <v>5814190.8300000001</v>
      </c>
      <c r="H22" s="155" t="s">
        <v>484</v>
      </c>
      <c r="I22" s="165" t="s">
        <v>399</v>
      </c>
      <c r="J22" s="168" t="s">
        <v>485</v>
      </c>
      <c r="K22" s="168" t="s">
        <v>387</v>
      </c>
      <c r="L22" s="130">
        <v>12244896.16</v>
      </c>
      <c r="M22" s="168" t="s">
        <v>486</v>
      </c>
      <c r="N22" s="168" t="s">
        <v>487</v>
      </c>
      <c r="O22" s="168" t="s">
        <v>395</v>
      </c>
      <c r="P22" s="168"/>
      <c r="Q22" s="210"/>
      <c r="R22" s="200"/>
    </row>
    <row r="23" spans="1:18" ht="45.75" thickBot="1" x14ac:dyDescent="0.25">
      <c r="A23" s="190"/>
      <c r="B23" s="324"/>
      <c r="C23" s="336"/>
      <c r="D23" s="341"/>
      <c r="E23" s="324"/>
      <c r="F23" s="134" t="s">
        <v>77</v>
      </c>
      <c r="G23" s="124">
        <v>0</v>
      </c>
      <c r="H23" s="297" t="s">
        <v>434</v>
      </c>
      <c r="I23" s="166"/>
      <c r="J23" s="166"/>
      <c r="K23" s="166"/>
      <c r="L23" s="124"/>
      <c r="M23" s="166"/>
      <c r="N23" s="166"/>
      <c r="O23" s="166"/>
      <c r="P23" s="166"/>
      <c r="Q23" s="211"/>
      <c r="R23" s="200"/>
    </row>
    <row r="24" spans="1:18" ht="180" x14ac:dyDescent="0.2">
      <c r="A24" s="190"/>
      <c r="B24" s="322">
        <v>11</v>
      </c>
      <c r="C24" s="325">
        <v>269832</v>
      </c>
      <c r="D24" s="327">
        <v>41592</v>
      </c>
      <c r="E24" s="322" t="s">
        <v>352</v>
      </c>
      <c r="F24" s="140" t="s">
        <v>95</v>
      </c>
      <c r="G24" s="119">
        <v>0</v>
      </c>
      <c r="H24" s="154" t="s">
        <v>396</v>
      </c>
      <c r="I24" s="162" t="s">
        <v>350</v>
      </c>
      <c r="J24" s="162"/>
      <c r="K24" s="162"/>
      <c r="L24" s="162"/>
      <c r="M24" s="162"/>
      <c r="N24" s="212"/>
      <c r="O24" s="162"/>
      <c r="P24" s="162"/>
      <c r="Q24" s="209"/>
      <c r="R24" s="200"/>
    </row>
    <row r="25" spans="1:18" ht="90" x14ac:dyDescent="0.2">
      <c r="A25" s="190"/>
      <c r="B25" s="323"/>
      <c r="C25" s="326"/>
      <c r="D25" s="328"/>
      <c r="E25" s="323"/>
      <c r="F25" s="141" t="s">
        <v>72</v>
      </c>
      <c r="G25" s="125">
        <v>135595.22300000003</v>
      </c>
      <c r="H25" s="155" t="s">
        <v>488</v>
      </c>
      <c r="I25" s="165" t="s">
        <v>489</v>
      </c>
      <c r="J25" s="170" t="s">
        <v>490</v>
      </c>
      <c r="K25" s="170" t="s">
        <v>491</v>
      </c>
      <c r="L25" s="304">
        <v>1836450.17</v>
      </c>
      <c r="M25" s="170" t="s">
        <v>492</v>
      </c>
      <c r="N25" s="215" t="s">
        <v>493</v>
      </c>
      <c r="O25" s="171" t="s">
        <v>395</v>
      </c>
      <c r="P25" s="171"/>
      <c r="Q25" s="216"/>
      <c r="R25" s="200"/>
    </row>
    <row r="26" spans="1:18" ht="90.75" thickBot="1" x14ac:dyDescent="0.25">
      <c r="A26" s="190"/>
      <c r="B26" s="324"/>
      <c r="C26" s="326"/>
      <c r="D26" s="328"/>
      <c r="E26" s="324"/>
      <c r="F26" s="134" t="s">
        <v>77</v>
      </c>
      <c r="G26" s="125">
        <v>0</v>
      </c>
      <c r="H26" s="297" t="s">
        <v>466</v>
      </c>
      <c r="I26" s="153" t="s">
        <v>435</v>
      </c>
      <c r="J26" s="166"/>
      <c r="K26" s="166"/>
      <c r="L26" s="166"/>
      <c r="M26" s="166"/>
      <c r="N26" s="166"/>
      <c r="O26" s="166"/>
      <c r="P26" s="166"/>
      <c r="Q26" s="211"/>
      <c r="R26" s="200"/>
    </row>
    <row r="27" spans="1:18" ht="120.75" thickBot="1" x14ac:dyDescent="0.25">
      <c r="A27" s="190"/>
      <c r="B27" s="337">
        <v>12</v>
      </c>
      <c r="C27" s="217"/>
      <c r="D27" s="218"/>
      <c r="E27" s="322" t="s">
        <v>366</v>
      </c>
      <c r="F27" s="135" t="s">
        <v>72</v>
      </c>
      <c r="G27" s="121">
        <f>1674339.61</f>
        <v>1674339.61</v>
      </c>
      <c r="H27" s="116" t="s">
        <v>494</v>
      </c>
      <c r="I27" s="182" t="s">
        <v>393</v>
      </c>
      <c r="J27" s="219" t="s">
        <v>495</v>
      </c>
      <c r="K27" s="219"/>
      <c r="L27" s="304">
        <v>3701972.11</v>
      </c>
      <c r="M27" s="219" t="s">
        <v>497</v>
      </c>
      <c r="N27" s="219" t="s">
        <v>498</v>
      </c>
      <c r="O27" s="219" t="s">
        <v>395</v>
      </c>
      <c r="P27" s="219"/>
      <c r="Q27" s="221"/>
      <c r="R27" s="200"/>
    </row>
    <row r="28" spans="1:18" ht="65.25" customHeight="1" x14ac:dyDescent="0.2">
      <c r="A28" s="190"/>
      <c r="B28" s="348"/>
      <c r="C28" s="222"/>
      <c r="D28" s="223"/>
      <c r="E28" s="323"/>
      <c r="F28" s="136" t="s">
        <v>297</v>
      </c>
      <c r="G28" s="122">
        <v>85134.68</v>
      </c>
      <c r="H28" s="155" t="s">
        <v>499</v>
      </c>
      <c r="I28" s="183"/>
      <c r="J28" s="179"/>
      <c r="K28" s="179" t="s">
        <v>496</v>
      </c>
      <c r="L28" s="304">
        <v>453431.52</v>
      </c>
      <c r="M28" s="285" t="s">
        <v>326</v>
      </c>
      <c r="N28" s="285" t="s">
        <v>498</v>
      </c>
      <c r="O28" s="179" t="s">
        <v>395</v>
      </c>
      <c r="P28" s="179"/>
      <c r="Q28" s="225"/>
      <c r="R28" s="200"/>
    </row>
    <row r="29" spans="1:18" ht="45.75" thickBot="1" x14ac:dyDescent="0.25">
      <c r="A29" s="190"/>
      <c r="B29" s="338"/>
      <c r="C29" s="222"/>
      <c r="D29" s="223"/>
      <c r="E29" s="324"/>
      <c r="F29" s="145" t="s">
        <v>77</v>
      </c>
      <c r="G29" s="180">
        <v>4451337.3099999996</v>
      </c>
      <c r="H29" s="297" t="s">
        <v>441</v>
      </c>
      <c r="I29" s="173" t="s">
        <v>442</v>
      </c>
      <c r="J29" s="227"/>
      <c r="K29" s="227"/>
      <c r="L29" s="228"/>
      <c r="M29" s="227"/>
      <c r="N29" s="227"/>
      <c r="O29" s="227"/>
      <c r="P29" s="227"/>
      <c r="Q29" s="229"/>
      <c r="R29" s="200"/>
    </row>
    <row r="30" spans="1:18" ht="195" x14ac:dyDescent="0.2">
      <c r="A30" s="190"/>
      <c r="B30" s="337">
        <v>13</v>
      </c>
      <c r="C30" s="353">
        <v>180989</v>
      </c>
      <c r="D30" s="349">
        <v>41046</v>
      </c>
      <c r="E30" s="337" t="s">
        <v>7</v>
      </c>
      <c r="F30" s="133" t="s">
        <v>357</v>
      </c>
      <c r="G30" s="119">
        <v>15938.24</v>
      </c>
      <c r="H30" s="154" t="s">
        <v>503</v>
      </c>
      <c r="I30" s="154" t="s">
        <v>400</v>
      </c>
      <c r="J30" s="219"/>
      <c r="K30" s="219"/>
      <c r="L30" s="219"/>
      <c r="M30" s="219"/>
      <c r="N30" s="219"/>
      <c r="O30" s="219"/>
      <c r="P30" s="219"/>
      <c r="Q30" s="221"/>
      <c r="R30" s="200"/>
    </row>
    <row r="31" spans="1:18" ht="18" x14ac:dyDescent="0.2">
      <c r="A31" s="190"/>
      <c r="B31" s="348"/>
      <c r="C31" s="353"/>
      <c r="D31" s="349"/>
      <c r="E31" s="348"/>
      <c r="F31" s="141" t="s">
        <v>296</v>
      </c>
      <c r="G31" s="125"/>
      <c r="H31" s="230"/>
      <c r="I31" s="231"/>
      <c r="J31" s="179"/>
      <c r="K31" s="179"/>
      <c r="L31" s="179"/>
      <c r="M31" s="179"/>
      <c r="N31" s="179"/>
      <c r="O31" s="179"/>
      <c r="P31" s="179"/>
      <c r="Q31" s="225"/>
      <c r="R31" s="200"/>
    </row>
    <row r="32" spans="1:18" ht="15" customHeight="1" x14ac:dyDescent="0.2">
      <c r="A32" s="190"/>
      <c r="B32" s="348"/>
      <c r="C32" s="353"/>
      <c r="D32" s="349"/>
      <c r="E32" s="348"/>
      <c r="F32" s="139" t="s">
        <v>72</v>
      </c>
      <c r="G32" s="232"/>
      <c r="H32" s="155"/>
      <c r="I32" s="168"/>
      <c r="J32" s="163" t="s">
        <v>61</v>
      </c>
      <c r="K32" s="163" t="s">
        <v>61</v>
      </c>
      <c r="L32" s="163" t="s">
        <v>61</v>
      </c>
      <c r="M32" s="163" t="s">
        <v>61</v>
      </c>
      <c r="N32" s="163" t="s">
        <v>61</v>
      </c>
      <c r="O32" s="163" t="s">
        <v>61</v>
      </c>
      <c r="P32" s="163" t="s">
        <v>61</v>
      </c>
      <c r="Q32" s="233" t="s">
        <v>61</v>
      </c>
      <c r="R32" s="200"/>
    </row>
    <row r="33" spans="1:18" ht="18" x14ac:dyDescent="0.2">
      <c r="A33" s="190"/>
      <c r="B33" s="348"/>
      <c r="C33" s="353"/>
      <c r="D33" s="349"/>
      <c r="E33" s="348"/>
      <c r="F33" s="139" t="s">
        <v>297</v>
      </c>
      <c r="G33" s="232"/>
      <c r="H33" s="155"/>
      <c r="I33" s="168"/>
      <c r="J33" s="163"/>
      <c r="K33" s="163"/>
      <c r="L33" s="163"/>
      <c r="M33" s="163"/>
      <c r="N33" s="163"/>
      <c r="O33" s="163"/>
      <c r="P33" s="163"/>
      <c r="Q33" s="233"/>
    </row>
    <row r="34" spans="1:18" ht="15.75" customHeight="1" thickBot="1" x14ac:dyDescent="0.25">
      <c r="A34" s="190"/>
      <c r="B34" s="338"/>
      <c r="C34" s="354"/>
      <c r="D34" s="350"/>
      <c r="E34" s="338"/>
      <c r="F34" s="134" t="s">
        <v>77</v>
      </c>
      <c r="G34" s="234"/>
      <c r="H34" s="153"/>
      <c r="I34" s="166"/>
      <c r="J34" s="164"/>
      <c r="K34" s="164"/>
      <c r="L34" s="164"/>
      <c r="M34" s="164"/>
      <c r="N34" s="164"/>
      <c r="O34" s="164"/>
      <c r="P34" s="164"/>
      <c r="Q34" s="235"/>
    </row>
    <row r="35" spans="1:18" ht="60" x14ac:dyDescent="0.2">
      <c r="A35" s="190"/>
      <c r="B35" s="322">
        <v>14</v>
      </c>
      <c r="C35" s="325">
        <v>273121</v>
      </c>
      <c r="D35" s="327">
        <v>41883</v>
      </c>
      <c r="E35" s="322" t="s">
        <v>55</v>
      </c>
      <c r="F35" s="133" t="s">
        <v>95</v>
      </c>
      <c r="G35" s="119">
        <v>3500</v>
      </c>
      <c r="H35" s="116" t="s">
        <v>504</v>
      </c>
      <c r="I35" s="116"/>
      <c r="J35" s="162"/>
      <c r="K35" s="162"/>
      <c r="L35" s="162"/>
      <c r="M35" s="162"/>
      <c r="N35" s="212"/>
      <c r="O35" s="162"/>
      <c r="P35" s="162"/>
      <c r="Q35" s="209"/>
      <c r="R35" s="200"/>
    </row>
    <row r="36" spans="1:18" ht="15" customHeight="1" x14ac:dyDescent="0.2">
      <c r="A36" s="190"/>
      <c r="B36" s="323"/>
      <c r="C36" s="326"/>
      <c r="D36" s="328"/>
      <c r="E36" s="323"/>
      <c r="F36" s="141" t="s">
        <v>358</v>
      </c>
      <c r="G36" s="125">
        <v>0</v>
      </c>
      <c r="H36" s="158" t="s">
        <v>378</v>
      </c>
      <c r="I36" s="170"/>
      <c r="J36" s="170"/>
      <c r="K36" s="170"/>
      <c r="L36" s="170"/>
      <c r="M36" s="170"/>
      <c r="N36" s="215"/>
      <c r="O36" s="170"/>
      <c r="P36" s="170"/>
      <c r="Q36" s="236"/>
      <c r="R36" s="200"/>
    </row>
    <row r="37" spans="1:18" ht="15" customHeight="1" x14ac:dyDescent="0.2">
      <c r="A37" s="190"/>
      <c r="B37" s="323"/>
      <c r="C37" s="326"/>
      <c r="D37" s="328"/>
      <c r="E37" s="323"/>
      <c r="F37" s="141" t="s">
        <v>72</v>
      </c>
      <c r="G37" s="125">
        <v>6500</v>
      </c>
      <c r="H37" s="158"/>
      <c r="I37" s="170"/>
      <c r="J37" s="170"/>
      <c r="K37" s="168"/>
      <c r="L37" s="168"/>
      <c r="M37" s="168"/>
      <c r="N37" s="168"/>
      <c r="O37" s="168"/>
      <c r="P37" s="168"/>
      <c r="Q37" s="210"/>
      <c r="R37" s="200"/>
    </row>
    <row r="38" spans="1:18" ht="33.75" customHeight="1" thickBot="1" x14ac:dyDescent="0.25">
      <c r="A38" s="190"/>
      <c r="B38" s="324"/>
      <c r="C38" s="336"/>
      <c r="D38" s="341"/>
      <c r="E38" s="324"/>
      <c r="F38" s="134" t="s">
        <v>290</v>
      </c>
      <c r="G38" s="124">
        <v>0</v>
      </c>
      <c r="H38" s="153"/>
      <c r="I38" s="166"/>
      <c r="J38" s="166"/>
      <c r="K38" s="166"/>
      <c r="L38" s="166"/>
      <c r="M38" s="166"/>
      <c r="N38" s="166"/>
      <c r="O38" s="166"/>
      <c r="P38" s="166"/>
      <c r="Q38" s="211"/>
      <c r="R38" s="200"/>
    </row>
    <row r="39" spans="1:18" ht="165" x14ac:dyDescent="0.2">
      <c r="A39" s="190"/>
      <c r="B39" s="337">
        <v>15</v>
      </c>
      <c r="C39" s="339">
        <v>277717</v>
      </c>
      <c r="D39" s="356">
        <v>42234</v>
      </c>
      <c r="E39" s="337" t="s">
        <v>291</v>
      </c>
      <c r="F39" s="135" t="s">
        <v>289</v>
      </c>
      <c r="G39" s="298"/>
      <c r="H39" s="154" t="s">
        <v>455</v>
      </c>
      <c r="I39" s="116" t="s">
        <v>401</v>
      </c>
      <c r="J39" s="219"/>
      <c r="K39" s="219"/>
      <c r="L39" s="219"/>
      <c r="M39" s="219"/>
      <c r="N39" s="219"/>
      <c r="O39" s="219"/>
      <c r="P39" s="219"/>
      <c r="Q39" s="221"/>
      <c r="R39" s="200"/>
    </row>
    <row r="40" spans="1:18" ht="15" customHeight="1" x14ac:dyDescent="0.2">
      <c r="A40" s="190"/>
      <c r="B40" s="348"/>
      <c r="C40" s="353"/>
      <c r="D40" s="349"/>
      <c r="E40" s="348"/>
      <c r="F40" s="145" t="s">
        <v>296</v>
      </c>
      <c r="G40" s="122">
        <v>85000</v>
      </c>
      <c r="H40" s="177" t="s">
        <v>378</v>
      </c>
      <c r="I40" s="171"/>
      <c r="J40" s="227"/>
      <c r="K40" s="227"/>
      <c r="L40" s="227"/>
      <c r="M40" s="227"/>
      <c r="N40" s="227"/>
      <c r="O40" s="227"/>
      <c r="P40" s="227"/>
      <c r="Q40" s="229"/>
      <c r="R40" s="200"/>
    </row>
    <row r="41" spans="1:18" ht="15.75" customHeight="1" thickBot="1" x14ac:dyDescent="0.25">
      <c r="A41" s="190"/>
      <c r="B41" s="338"/>
      <c r="C41" s="340"/>
      <c r="D41" s="355"/>
      <c r="E41" s="338"/>
      <c r="F41" s="137" t="s">
        <v>72</v>
      </c>
      <c r="G41" s="128">
        <v>0</v>
      </c>
      <c r="H41" s="151"/>
      <c r="I41" s="164"/>
      <c r="J41" s="164"/>
      <c r="K41" s="164"/>
      <c r="L41" s="164"/>
      <c r="M41" s="164"/>
      <c r="N41" s="164"/>
      <c r="O41" s="164"/>
      <c r="P41" s="164"/>
      <c r="Q41" s="235"/>
      <c r="R41" s="200"/>
    </row>
    <row r="42" spans="1:18" ht="165" x14ac:dyDescent="0.2">
      <c r="A42" s="190"/>
      <c r="B42" s="322">
        <v>16</v>
      </c>
      <c r="C42" s="325">
        <v>273254</v>
      </c>
      <c r="D42" s="327">
        <v>41883</v>
      </c>
      <c r="E42" s="322" t="s">
        <v>402</v>
      </c>
      <c r="F42" s="133" t="s">
        <v>289</v>
      </c>
      <c r="G42" s="119">
        <v>3915397.53</v>
      </c>
      <c r="H42" s="230" t="s">
        <v>444</v>
      </c>
      <c r="I42" s="116" t="s">
        <v>403</v>
      </c>
      <c r="J42" s="162" t="s">
        <v>385</v>
      </c>
      <c r="K42" s="162"/>
      <c r="L42" s="162" t="s">
        <v>405</v>
      </c>
      <c r="M42" s="162">
        <v>240</v>
      </c>
      <c r="N42" s="162"/>
      <c r="O42" s="162"/>
      <c r="P42" s="162"/>
      <c r="Q42" s="209"/>
    </row>
    <row r="43" spans="1:18" ht="102.75" customHeight="1" x14ac:dyDescent="0.2">
      <c r="A43" s="190"/>
      <c r="B43" s="323"/>
      <c r="C43" s="326"/>
      <c r="D43" s="328"/>
      <c r="E43" s="323"/>
      <c r="F43" s="139" t="s">
        <v>296</v>
      </c>
      <c r="G43" s="130">
        <v>783079.5</v>
      </c>
      <c r="H43" s="230" t="s">
        <v>445</v>
      </c>
      <c r="I43" s="170"/>
      <c r="J43" s="168"/>
      <c r="K43" s="170" t="s">
        <v>404</v>
      </c>
      <c r="L43" s="237" t="s">
        <v>406</v>
      </c>
      <c r="M43" s="168">
        <v>270</v>
      </c>
      <c r="N43" s="213"/>
      <c r="O43" s="168"/>
      <c r="P43" s="168"/>
      <c r="Q43" s="210"/>
    </row>
    <row r="44" spans="1:18" ht="15" customHeight="1" x14ac:dyDescent="0.2">
      <c r="A44" s="190"/>
      <c r="B44" s="323"/>
      <c r="C44" s="326"/>
      <c r="D44" s="328"/>
      <c r="E44" s="323"/>
      <c r="F44" s="139" t="s">
        <v>72</v>
      </c>
      <c r="G44" s="130"/>
      <c r="H44" s="155"/>
      <c r="I44" s="168"/>
      <c r="J44" s="168"/>
      <c r="K44" s="168"/>
      <c r="L44" s="237"/>
      <c r="M44" s="168"/>
      <c r="N44" s="213"/>
      <c r="O44" s="168"/>
      <c r="P44" s="168"/>
      <c r="Q44" s="210"/>
    </row>
    <row r="45" spans="1:18" ht="15.75" customHeight="1" thickBot="1" x14ac:dyDescent="0.25">
      <c r="A45" s="190"/>
      <c r="B45" s="324"/>
      <c r="C45" s="336"/>
      <c r="D45" s="341"/>
      <c r="E45" s="324"/>
      <c r="F45" s="134" t="s">
        <v>77</v>
      </c>
      <c r="G45" s="124"/>
      <c r="H45" s="153"/>
      <c r="I45" s="166"/>
      <c r="J45" s="166"/>
      <c r="K45" s="166"/>
      <c r="L45" s="166"/>
      <c r="M45" s="166"/>
      <c r="N45" s="166"/>
      <c r="O45" s="166"/>
      <c r="P45" s="166"/>
      <c r="Q45" s="211"/>
    </row>
    <row r="46" spans="1:18" ht="171.75" customHeight="1" x14ac:dyDescent="0.2">
      <c r="A46" s="190"/>
      <c r="B46" s="322">
        <v>17</v>
      </c>
      <c r="C46" s="325">
        <v>273254</v>
      </c>
      <c r="D46" s="327">
        <v>41883</v>
      </c>
      <c r="E46" s="322" t="s">
        <v>407</v>
      </c>
      <c r="F46" s="133" t="s">
        <v>289</v>
      </c>
      <c r="G46" s="119">
        <v>3561600</v>
      </c>
      <c r="H46" s="154" t="s">
        <v>506</v>
      </c>
      <c r="I46" s="162" t="s">
        <v>408</v>
      </c>
      <c r="J46" s="162" t="s">
        <v>505</v>
      </c>
      <c r="K46" s="162"/>
      <c r="L46" s="306">
        <v>4239152</v>
      </c>
      <c r="M46" s="162">
        <v>240</v>
      </c>
      <c r="N46" s="162"/>
      <c r="O46" s="162"/>
      <c r="P46" s="162"/>
      <c r="Q46" s="209"/>
    </row>
    <row r="47" spans="1:18" ht="30" x14ac:dyDescent="0.2">
      <c r="A47" s="190"/>
      <c r="B47" s="323"/>
      <c r="C47" s="326"/>
      <c r="D47" s="328"/>
      <c r="E47" s="323"/>
      <c r="F47" s="139" t="s">
        <v>296</v>
      </c>
      <c r="G47" s="130">
        <v>508800</v>
      </c>
      <c r="H47" s="230" t="s">
        <v>477</v>
      </c>
      <c r="I47" s="170"/>
      <c r="J47" s="168"/>
      <c r="K47" s="168"/>
      <c r="L47" s="237"/>
      <c r="M47" s="168"/>
      <c r="N47" s="213"/>
      <c r="O47" s="168"/>
      <c r="P47" s="168"/>
      <c r="Q47" s="210"/>
    </row>
    <row r="48" spans="1:18" ht="15" customHeight="1" x14ac:dyDescent="0.2">
      <c r="A48" s="190"/>
      <c r="B48" s="323"/>
      <c r="C48" s="326"/>
      <c r="D48" s="328"/>
      <c r="E48" s="323"/>
      <c r="F48" s="139" t="s">
        <v>72</v>
      </c>
      <c r="G48" s="130"/>
      <c r="H48" s="155"/>
      <c r="I48" s="168"/>
      <c r="J48" s="168"/>
      <c r="K48" s="168"/>
      <c r="L48" s="237"/>
      <c r="M48" s="168"/>
      <c r="N48" s="213"/>
      <c r="O48" s="168"/>
      <c r="P48" s="168"/>
      <c r="Q48" s="210"/>
      <c r="R48" s="238"/>
    </row>
    <row r="49" spans="1:18" ht="15.75" customHeight="1" thickBot="1" x14ac:dyDescent="0.25">
      <c r="A49" s="190"/>
      <c r="B49" s="324"/>
      <c r="C49" s="336"/>
      <c r="D49" s="341"/>
      <c r="E49" s="324"/>
      <c r="F49" s="134" t="s">
        <v>77</v>
      </c>
      <c r="G49" s="124"/>
      <c r="H49" s="153"/>
      <c r="I49" s="166"/>
      <c r="J49" s="166"/>
      <c r="K49" s="166"/>
      <c r="L49" s="166"/>
      <c r="M49" s="166"/>
      <c r="N49" s="166"/>
      <c r="O49" s="166"/>
      <c r="P49" s="166"/>
      <c r="Q49" s="211"/>
      <c r="R49" s="238"/>
    </row>
    <row r="50" spans="1:18" ht="120" x14ac:dyDescent="0.2">
      <c r="A50" s="190"/>
      <c r="B50" s="322">
        <v>18</v>
      </c>
      <c r="C50" s="325">
        <v>303267</v>
      </c>
      <c r="D50" s="327">
        <v>43145</v>
      </c>
      <c r="E50" s="322" t="s">
        <v>410</v>
      </c>
      <c r="F50" s="140" t="s">
        <v>354</v>
      </c>
      <c r="G50" s="119">
        <v>3316933</v>
      </c>
      <c r="H50" s="154" t="s">
        <v>446</v>
      </c>
      <c r="I50" s="162"/>
      <c r="J50" s="162" t="s">
        <v>507</v>
      </c>
      <c r="K50" s="162"/>
      <c r="L50" s="306">
        <v>4512691.7</v>
      </c>
      <c r="M50" s="162">
        <v>210</v>
      </c>
      <c r="N50" s="162"/>
      <c r="O50" s="162"/>
      <c r="P50" s="162"/>
      <c r="Q50" s="209"/>
      <c r="R50" s="238"/>
    </row>
    <row r="51" spans="1:18" ht="45" x14ac:dyDescent="0.2">
      <c r="A51" s="190"/>
      <c r="B51" s="323"/>
      <c r="C51" s="326"/>
      <c r="D51" s="328"/>
      <c r="E51" s="323"/>
      <c r="F51" s="239" t="s">
        <v>411</v>
      </c>
      <c r="G51" s="130">
        <v>746129</v>
      </c>
      <c r="H51" s="230" t="s">
        <v>409</v>
      </c>
      <c r="I51" s="168"/>
      <c r="J51" s="168"/>
      <c r="K51" s="168"/>
      <c r="L51" s="168"/>
      <c r="M51" s="168"/>
      <c r="N51" s="168"/>
      <c r="O51" s="168"/>
      <c r="P51" s="168"/>
      <c r="Q51" s="210"/>
      <c r="R51" s="238"/>
    </row>
    <row r="52" spans="1:18" ht="15" customHeight="1" x14ac:dyDescent="0.2">
      <c r="A52" s="190"/>
      <c r="B52" s="323"/>
      <c r="C52" s="326"/>
      <c r="D52" s="328"/>
      <c r="E52" s="323"/>
      <c r="F52" s="239" t="s">
        <v>72</v>
      </c>
      <c r="G52" s="130"/>
      <c r="H52" s="155"/>
      <c r="I52" s="168"/>
      <c r="J52" s="168"/>
      <c r="K52" s="168"/>
      <c r="L52" s="168"/>
      <c r="M52" s="168"/>
      <c r="N52" s="168"/>
      <c r="O52" s="168"/>
      <c r="P52" s="168"/>
      <c r="Q52" s="210"/>
      <c r="R52" s="238"/>
    </row>
    <row r="53" spans="1:18" ht="15.75" customHeight="1" thickBot="1" x14ac:dyDescent="0.25">
      <c r="A53" s="190"/>
      <c r="B53" s="324"/>
      <c r="C53" s="336"/>
      <c r="D53" s="341"/>
      <c r="E53" s="324"/>
      <c r="F53" s="240" t="s">
        <v>77</v>
      </c>
      <c r="G53" s="124"/>
      <c r="H53" s="153"/>
      <c r="I53" s="166"/>
      <c r="J53" s="166"/>
      <c r="K53" s="166"/>
      <c r="L53" s="166"/>
      <c r="M53" s="166"/>
      <c r="N53" s="166"/>
      <c r="O53" s="166"/>
      <c r="P53" s="166"/>
      <c r="Q53" s="211"/>
      <c r="R53" s="238"/>
    </row>
    <row r="54" spans="1:18" ht="79.5" customHeight="1" x14ac:dyDescent="0.2">
      <c r="A54" s="190"/>
      <c r="B54" s="322">
        <v>19</v>
      </c>
      <c r="C54" s="325">
        <v>220883</v>
      </c>
      <c r="D54" s="327">
        <v>43140</v>
      </c>
      <c r="E54" s="322" t="s">
        <v>412</v>
      </c>
      <c r="F54" s="140" t="s">
        <v>354</v>
      </c>
      <c r="G54" s="119">
        <v>3915397.53</v>
      </c>
      <c r="H54" s="154" t="s">
        <v>508</v>
      </c>
      <c r="I54" s="162"/>
      <c r="J54" s="162"/>
      <c r="K54" s="162"/>
      <c r="L54" s="162"/>
      <c r="M54" s="162"/>
      <c r="N54" s="162"/>
      <c r="O54" s="162"/>
      <c r="P54" s="162"/>
      <c r="Q54" s="209"/>
      <c r="R54" s="238"/>
    </row>
    <row r="55" spans="1:18" ht="72" customHeight="1" x14ac:dyDescent="0.2">
      <c r="A55" s="190"/>
      <c r="B55" s="323"/>
      <c r="C55" s="326"/>
      <c r="D55" s="328"/>
      <c r="E55" s="323"/>
      <c r="F55" s="239" t="s">
        <v>411</v>
      </c>
      <c r="G55" s="130">
        <v>773079.5</v>
      </c>
      <c r="H55" s="241" t="s">
        <v>447</v>
      </c>
      <c r="I55" s="168"/>
      <c r="J55" s="168"/>
      <c r="K55" s="168"/>
      <c r="L55" s="168"/>
      <c r="M55" s="168"/>
      <c r="N55" s="168"/>
      <c r="O55" s="168"/>
      <c r="P55" s="168"/>
      <c r="Q55" s="210"/>
      <c r="R55" s="238"/>
    </row>
    <row r="56" spans="1:18" ht="32.25" customHeight="1" x14ac:dyDescent="0.2">
      <c r="A56" s="190"/>
      <c r="B56" s="323"/>
      <c r="C56" s="326"/>
      <c r="D56" s="328"/>
      <c r="E56" s="323"/>
      <c r="F56" s="239" t="s">
        <v>72</v>
      </c>
      <c r="G56" s="130"/>
      <c r="H56" s="155"/>
      <c r="I56" s="168"/>
      <c r="J56" s="168"/>
      <c r="K56" s="168"/>
      <c r="L56" s="168"/>
      <c r="M56" s="168"/>
      <c r="N56" s="168"/>
      <c r="O56" s="168"/>
      <c r="P56" s="168"/>
      <c r="Q56" s="210"/>
      <c r="R56" s="238"/>
    </row>
    <row r="57" spans="1:18" ht="32.25" customHeight="1" thickBot="1" x14ac:dyDescent="0.25">
      <c r="A57" s="190"/>
      <c r="B57" s="324"/>
      <c r="C57" s="336"/>
      <c r="D57" s="341"/>
      <c r="E57" s="324"/>
      <c r="F57" s="240" t="s">
        <v>77</v>
      </c>
      <c r="G57" s="124"/>
      <c r="H57" s="153"/>
      <c r="I57" s="166"/>
      <c r="J57" s="166"/>
      <c r="K57" s="166"/>
      <c r="L57" s="166"/>
      <c r="M57" s="166"/>
      <c r="N57" s="166"/>
      <c r="O57" s="166"/>
      <c r="P57" s="166"/>
      <c r="Q57" s="211"/>
      <c r="R57" s="238"/>
    </row>
    <row r="58" spans="1:18" ht="122.25" customHeight="1" x14ac:dyDescent="0.2">
      <c r="A58" s="190"/>
      <c r="B58" s="323">
        <v>20</v>
      </c>
      <c r="C58" s="326">
        <v>305648</v>
      </c>
      <c r="D58" s="328">
        <v>43145</v>
      </c>
      <c r="E58" s="364" t="s">
        <v>413</v>
      </c>
      <c r="F58" s="140" t="s">
        <v>354</v>
      </c>
      <c r="G58" s="119">
        <v>4266660</v>
      </c>
      <c r="H58" s="154" t="s">
        <v>448</v>
      </c>
      <c r="I58" s="162"/>
      <c r="J58" s="162" t="s">
        <v>385</v>
      </c>
      <c r="K58" s="162"/>
      <c r="L58" s="306">
        <v>2858650.3</v>
      </c>
      <c r="M58" s="162">
        <v>210</v>
      </c>
      <c r="N58" s="162"/>
      <c r="O58" s="162"/>
      <c r="P58" s="162"/>
      <c r="Q58" s="209"/>
      <c r="R58" s="238"/>
    </row>
    <row r="59" spans="1:18" ht="72" customHeight="1" x14ac:dyDescent="0.2">
      <c r="A59" s="190"/>
      <c r="B59" s="323"/>
      <c r="C59" s="326"/>
      <c r="D59" s="328"/>
      <c r="E59" s="323"/>
      <c r="F59" s="239" t="s">
        <v>411</v>
      </c>
      <c r="G59" s="130">
        <v>1422222</v>
      </c>
      <c r="H59" s="230" t="s">
        <v>409</v>
      </c>
      <c r="I59" s="168"/>
      <c r="J59" s="168"/>
      <c r="K59" s="168"/>
      <c r="L59" s="168"/>
      <c r="M59" s="168"/>
      <c r="N59" s="168"/>
      <c r="O59" s="168"/>
      <c r="P59" s="168"/>
      <c r="Q59" s="210"/>
      <c r="R59" s="238"/>
    </row>
    <row r="60" spans="1:18" ht="18" x14ac:dyDescent="0.2">
      <c r="A60" s="190"/>
      <c r="B60" s="323"/>
      <c r="C60" s="326"/>
      <c r="D60" s="328"/>
      <c r="E60" s="323"/>
      <c r="F60" s="239" t="s">
        <v>72</v>
      </c>
      <c r="G60" s="130"/>
      <c r="H60" s="155"/>
      <c r="I60" s="168"/>
      <c r="J60" s="168"/>
      <c r="K60" s="168"/>
      <c r="L60" s="168"/>
      <c r="M60" s="168"/>
      <c r="N60" s="168"/>
      <c r="O60" s="168"/>
      <c r="P60" s="168"/>
      <c r="Q60" s="210"/>
      <c r="R60" s="238"/>
    </row>
    <row r="61" spans="1:18" ht="18.75" thickBot="1" x14ac:dyDescent="0.25">
      <c r="A61" s="190"/>
      <c r="B61" s="324"/>
      <c r="C61" s="336"/>
      <c r="D61" s="341"/>
      <c r="E61" s="324"/>
      <c r="F61" s="240" t="s">
        <v>77</v>
      </c>
      <c r="G61" s="124"/>
      <c r="H61" s="153"/>
      <c r="I61" s="166"/>
      <c r="J61" s="166"/>
      <c r="K61" s="166"/>
      <c r="L61" s="166"/>
      <c r="M61" s="166"/>
      <c r="N61" s="166"/>
      <c r="O61" s="166"/>
      <c r="P61" s="166"/>
      <c r="Q61" s="211"/>
      <c r="R61" s="238"/>
    </row>
    <row r="62" spans="1:18" ht="82.5" customHeight="1" x14ac:dyDescent="0.2">
      <c r="A62" s="190"/>
      <c r="B62" s="348">
        <v>21</v>
      </c>
      <c r="C62" s="353">
        <v>305648</v>
      </c>
      <c r="D62" s="349">
        <v>43145</v>
      </c>
      <c r="E62" s="358" t="s">
        <v>368</v>
      </c>
      <c r="F62" s="140" t="s">
        <v>354</v>
      </c>
      <c r="G62" s="119">
        <v>424766.4</v>
      </c>
      <c r="H62" s="244" t="s">
        <v>509</v>
      </c>
      <c r="I62" s="307" t="s">
        <v>382</v>
      </c>
      <c r="J62" s="219" t="s">
        <v>511</v>
      </c>
      <c r="K62" s="219"/>
      <c r="L62" s="306">
        <v>566933.57999999996</v>
      </c>
      <c r="M62" s="219">
        <v>90</v>
      </c>
      <c r="N62" s="219"/>
      <c r="O62" s="219"/>
      <c r="P62" s="219"/>
      <c r="Q62" s="221"/>
    </row>
    <row r="63" spans="1:18" ht="105" customHeight="1" x14ac:dyDescent="0.2">
      <c r="A63" s="190"/>
      <c r="B63" s="348"/>
      <c r="C63" s="353"/>
      <c r="D63" s="349"/>
      <c r="E63" s="348"/>
      <c r="F63" s="243" t="s">
        <v>411</v>
      </c>
      <c r="G63" s="125">
        <v>84953.600000000006</v>
      </c>
      <c r="H63" s="244" t="s">
        <v>510</v>
      </c>
      <c r="I63" s="308" t="s">
        <v>382</v>
      </c>
      <c r="J63" s="163"/>
      <c r="K63" s="163" t="s">
        <v>512</v>
      </c>
      <c r="L63" s="306">
        <v>199435.11</v>
      </c>
      <c r="M63" s="163">
        <v>120</v>
      </c>
      <c r="N63" s="163"/>
      <c r="O63" s="163"/>
      <c r="P63" s="163"/>
      <c r="Q63" s="233"/>
    </row>
    <row r="64" spans="1:18" ht="18" x14ac:dyDescent="0.2">
      <c r="A64" s="190"/>
      <c r="B64" s="348"/>
      <c r="C64" s="353"/>
      <c r="D64" s="349"/>
      <c r="E64" s="348"/>
      <c r="F64" s="239" t="s">
        <v>72</v>
      </c>
      <c r="G64" s="125"/>
      <c r="H64" s="245"/>
      <c r="I64" s="179"/>
      <c r="J64" s="163"/>
      <c r="K64" s="163"/>
      <c r="L64" s="163"/>
      <c r="M64" s="163"/>
      <c r="N64" s="163"/>
      <c r="O64" s="163"/>
      <c r="P64" s="163"/>
      <c r="Q64" s="233"/>
    </row>
    <row r="65" spans="1:18" ht="16.5" customHeight="1" x14ac:dyDescent="0.2">
      <c r="A65" s="190"/>
      <c r="B65" s="348"/>
      <c r="C65" s="353"/>
      <c r="D65" s="349"/>
      <c r="E65" s="348"/>
      <c r="F65" s="239" t="s">
        <v>414</v>
      </c>
      <c r="G65" s="130"/>
      <c r="H65" s="155"/>
      <c r="I65" s="163"/>
      <c r="J65" s="163"/>
      <c r="K65" s="163"/>
      <c r="L65" s="163"/>
      <c r="M65" s="163"/>
      <c r="N65" s="163"/>
      <c r="O65" s="163"/>
      <c r="P65" s="163"/>
      <c r="Q65" s="233"/>
    </row>
    <row r="66" spans="1:18" ht="18.75" thickBot="1" x14ac:dyDescent="0.25">
      <c r="A66" s="190"/>
      <c r="B66" s="338"/>
      <c r="C66" s="340"/>
      <c r="D66" s="355"/>
      <c r="E66" s="338"/>
      <c r="F66" s="148" t="s">
        <v>77</v>
      </c>
      <c r="G66" s="128"/>
      <c r="H66" s="151"/>
      <c r="I66" s="164"/>
      <c r="J66" s="164"/>
      <c r="K66" s="164"/>
      <c r="L66" s="164"/>
      <c r="M66" s="164"/>
      <c r="N66" s="164"/>
      <c r="O66" s="164"/>
      <c r="P66" s="164"/>
      <c r="Q66" s="235"/>
    </row>
    <row r="67" spans="1:18" ht="75" x14ac:dyDescent="0.2">
      <c r="A67" s="246"/>
      <c r="B67" s="323">
        <v>22</v>
      </c>
      <c r="C67" s="326">
        <v>305648</v>
      </c>
      <c r="D67" s="328">
        <v>43145</v>
      </c>
      <c r="E67" s="364" t="s">
        <v>415</v>
      </c>
      <c r="F67" s="140" t="s">
        <v>354</v>
      </c>
      <c r="G67" s="119">
        <v>677874.53</v>
      </c>
      <c r="H67" s="242" t="s">
        <v>515</v>
      </c>
      <c r="I67" s="309"/>
      <c r="J67" s="162" t="s">
        <v>513</v>
      </c>
      <c r="K67" s="162"/>
      <c r="L67" s="306">
        <v>745047.62</v>
      </c>
      <c r="M67" s="162">
        <v>90</v>
      </c>
      <c r="N67" s="162"/>
      <c r="O67" s="162"/>
      <c r="P67" s="162"/>
      <c r="Q67" s="209"/>
      <c r="R67" s="238"/>
    </row>
    <row r="68" spans="1:18" ht="90" x14ac:dyDescent="0.2">
      <c r="A68" s="246"/>
      <c r="B68" s="323"/>
      <c r="C68" s="326"/>
      <c r="D68" s="328"/>
      <c r="E68" s="323"/>
      <c r="F68" s="243" t="s">
        <v>411</v>
      </c>
      <c r="G68" s="125">
        <v>135574.91</v>
      </c>
      <c r="H68" s="244" t="s">
        <v>516</v>
      </c>
      <c r="I68" s="250"/>
      <c r="J68" s="168"/>
      <c r="K68" s="294" t="s">
        <v>514</v>
      </c>
      <c r="L68" s="306">
        <v>241908.26</v>
      </c>
      <c r="M68" s="168">
        <v>120</v>
      </c>
      <c r="N68" s="168"/>
      <c r="O68" s="168"/>
      <c r="P68" s="168"/>
      <c r="Q68" s="210"/>
      <c r="R68" s="238"/>
    </row>
    <row r="69" spans="1:18" ht="18" x14ac:dyDescent="0.2">
      <c r="A69" s="246"/>
      <c r="B69" s="323"/>
      <c r="C69" s="326"/>
      <c r="D69" s="328"/>
      <c r="E69" s="323"/>
      <c r="F69" s="239" t="s">
        <v>72</v>
      </c>
      <c r="G69" s="130"/>
      <c r="H69" s="155"/>
      <c r="I69" s="168"/>
      <c r="J69" s="168"/>
      <c r="K69" s="168"/>
      <c r="L69" s="168"/>
      <c r="M69" s="168"/>
      <c r="N69" s="168"/>
      <c r="O69" s="168"/>
      <c r="P69" s="168"/>
      <c r="Q69" s="210"/>
      <c r="R69" s="238"/>
    </row>
    <row r="70" spans="1:18" ht="18" x14ac:dyDescent="0.2">
      <c r="A70" s="246"/>
      <c r="B70" s="323"/>
      <c r="C70" s="326"/>
      <c r="D70" s="328"/>
      <c r="E70" s="323"/>
      <c r="F70" s="247" t="s">
        <v>432</v>
      </c>
      <c r="G70" s="129"/>
      <c r="H70" s="159"/>
      <c r="I70" s="172"/>
      <c r="J70" s="172"/>
      <c r="K70" s="172"/>
      <c r="L70" s="172"/>
      <c r="M70" s="172"/>
      <c r="N70" s="172"/>
      <c r="O70" s="172"/>
      <c r="P70" s="172"/>
      <c r="Q70" s="248"/>
      <c r="R70" s="238"/>
    </row>
    <row r="71" spans="1:18" ht="18.75" thickBot="1" x14ac:dyDescent="0.25">
      <c r="A71" s="246"/>
      <c r="B71" s="324"/>
      <c r="C71" s="336"/>
      <c r="D71" s="341"/>
      <c r="E71" s="324"/>
      <c r="F71" s="240" t="s">
        <v>77</v>
      </c>
      <c r="G71" s="124"/>
      <c r="H71" s="153"/>
      <c r="I71" s="166"/>
      <c r="J71" s="166"/>
      <c r="K71" s="166"/>
      <c r="L71" s="166"/>
      <c r="M71" s="166"/>
      <c r="N71" s="166"/>
      <c r="O71" s="166"/>
      <c r="P71" s="166"/>
      <c r="Q71" s="211"/>
      <c r="R71" s="238"/>
    </row>
    <row r="72" spans="1:18" ht="75" x14ac:dyDescent="0.2">
      <c r="A72" s="246"/>
      <c r="B72" s="323">
        <v>23</v>
      </c>
      <c r="C72" s="326">
        <v>305648</v>
      </c>
      <c r="D72" s="328">
        <v>43145</v>
      </c>
      <c r="E72" s="364" t="s">
        <v>416</v>
      </c>
      <c r="F72" s="140" t="s">
        <v>354</v>
      </c>
      <c r="G72" s="119">
        <v>0</v>
      </c>
      <c r="H72" s="249" t="s">
        <v>517</v>
      </c>
      <c r="I72" s="309"/>
      <c r="J72" s="162" t="s">
        <v>518</v>
      </c>
      <c r="K72" s="162"/>
      <c r="L72" s="306">
        <v>1520529.12</v>
      </c>
      <c r="M72" s="162">
        <v>180</v>
      </c>
      <c r="N72" s="162"/>
      <c r="O72" s="162"/>
      <c r="P72" s="162"/>
      <c r="Q72" s="209"/>
      <c r="R72" s="238"/>
    </row>
    <row r="73" spans="1:18" ht="45" x14ac:dyDescent="0.2">
      <c r="A73" s="246"/>
      <c r="B73" s="323"/>
      <c r="C73" s="326"/>
      <c r="D73" s="328"/>
      <c r="E73" s="323"/>
      <c r="F73" s="243" t="s">
        <v>411</v>
      </c>
      <c r="G73" s="125">
        <v>0</v>
      </c>
      <c r="H73" s="244" t="s">
        <v>520</v>
      </c>
      <c r="I73" s="250"/>
      <c r="J73" s="168"/>
      <c r="K73" s="294" t="s">
        <v>519</v>
      </c>
      <c r="L73" s="306">
        <v>351351.13</v>
      </c>
      <c r="M73" s="168">
        <v>220</v>
      </c>
      <c r="N73" s="168"/>
      <c r="O73" s="168"/>
      <c r="P73" s="168"/>
      <c r="Q73" s="210"/>
      <c r="R73" s="238"/>
    </row>
    <row r="74" spans="1:18" ht="18" x14ac:dyDescent="0.2">
      <c r="A74" s="246"/>
      <c r="B74" s="323"/>
      <c r="C74" s="326"/>
      <c r="D74" s="328"/>
      <c r="E74" s="323"/>
      <c r="F74" s="239" t="s">
        <v>72</v>
      </c>
      <c r="G74" s="130">
        <v>0</v>
      </c>
      <c r="H74" s="155"/>
      <c r="I74" s="168"/>
      <c r="J74" s="168"/>
      <c r="K74" s="168"/>
      <c r="L74" s="168"/>
      <c r="M74" s="168"/>
      <c r="N74" s="168"/>
      <c r="O74" s="168"/>
      <c r="P74" s="168"/>
      <c r="Q74" s="210"/>
      <c r="R74" s="238"/>
    </row>
    <row r="75" spans="1:18" ht="18" x14ac:dyDescent="0.2">
      <c r="A75" s="246"/>
      <c r="B75" s="323"/>
      <c r="C75" s="326"/>
      <c r="D75" s="328"/>
      <c r="E75" s="323"/>
      <c r="F75" s="247" t="s">
        <v>432</v>
      </c>
      <c r="G75" s="129"/>
      <c r="H75" s="159"/>
      <c r="I75" s="172"/>
      <c r="J75" s="172"/>
      <c r="K75" s="172"/>
      <c r="L75" s="172"/>
      <c r="M75" s="172"/>
      <c r="N75" s="172"/>
      <c r="O75" s="172"/>
      <c r="P75" s="172"/>
      <c r="Q75" s="248"/>
      <c r="R75" s="238"/>
    </row>
    <row r="76" spans="1:18" ht="18.75" thickBot="1" x14ac:dyDescent="0.25">
      <c r="A76" s="246"/>
      <c r="B76" s="324"/>
      <c r="C76" s="336"/>
      <c r="D76" s="341"/>
      <c r="E76" s="324"/>
      <c r="F76" s="240" t="s">
        <v>77</v>
      </c>
      <c r="G76" s="124"/>
      <c r="H76" s="153"/>
      <c r="I76" s="166"/>
      <c r="J76" s="166"/>
      <c r="K76" s="166"/>
      <c r="L76" s="166"/>
      <c r="M76" s="166"/>
      <c r="N76" s="166"/>
      <c r="O76" s="166"/>
      <c r="P76" s="166"/>
      <c r="Q76" s="211"/>
      <c r="R76" s="238"/>
    </row>
    <row r="77" spans="1:18" ht="45" x14ac:dyDescent="0.2">
      <c r="A77" s="246"/>
      <c r="B77" s="323">
        <v>24</v>
      </c>
      <c r="C77" s="326">
        <v>305648</v>
      </c>
      <c r="D77" s="328">
        <v>43145</v>
      </c>
      <c r="E77" s="364" t="s">
        <v>417</v>
      </c>
      <c r="F77" s="140" t="s">
        <v>354</v>
      </c>
      <c r="G77" s="119">
        <v>0</v>
      </c>
      <c r="H77" s="245" t="s">
        <v>521</v>
      </c>
      <c r="I77" s="309"/>
      <c r="J77" s="162"/>
      <c r="K77" s="162"/>
      <c r="L77" s="162"/>
      <c r="M77" s="162"/>
      <c r="N77" s="162"/>
      <c r="O77" s="162"/>
      <c r="P77" s="162"/>
      <c r="Q77" s="209"/>
      <c r="R77" s="238"/>
    </row>
    <row r="78" spans="1:18" ht="30" x14ac:dyDescent="0.2">
      <c r="A78" s="246"/>
      <c r="B78" s="323"/>
      <c r="C78" s="326"/>
      <c r="D78" s="328"/>
      <c r="E78" s="323"/>
      <c r="F78" s="243" t="s">
        <v>411</v>
      </c>
      <c r="G78" s="125">
        <v>0</v>
      </c>
      <c r="H78" s="245" t="s">
        <v>522</v>
      </c>
      <c r="I78" s="250"/>
      <c r="J78" s="168"/>
      <c r="K78" s="294" t="s">
        <v>523</v>
      </c>
      <c r="L78" s="168"/>
      <c r="M78" s="168"/>
      <c r="N78" s="168"/>
      <c r="O78" s="168"/>
      <c r="P78" s="168"/>
      <c r="Q78" s="210"/>
      <c r="R78" s="238"/>
    </row>
    <row r="79" spans="1:18" ht="18" x14ac:dyDescent="0.2">
      <c r="A79" s="246"/>
      <c r="B79" s="323"/>
      <c r="C79" s="326"/>
      <c r="D79" s="328"/>
      <c r="E79" s="323"/>
      <c r="F79" s="239" t="s">
        <v>72</v>
      </c>
      <c r="G79" s="130">
        <v>0</v>
      </c>
      <c r="H79" s="155"/>
      <c r="I79" s="168"/>
      <c r="J79" s="168"/>
      <c r="K79" s="168"/>
      <c r="L79" s="168"/>
      <c r="M79" s="168"/>
      <c r="N79" s="168"/>
      <c r="O79" s="168"/>
      <c r="P79" s="168"/>
      <c r="Q79" s="210"/>
      <c r="R79" s="238"/>
    </row>
    <row r="80" spans="1:18" ht="18.75" thickBot="1" x14ac:dyDescent="0.25">
      <c r="A80" s="246"/>
      <c r="B80" s="324"/>
      <c r="C80" s="336"/>
      <c r="D80" s="341"/>
      <c r="E80" s="324"/>
      <c r="F80" s="240" t="s">
        <v>77</v>
      </c>
      <c r="G80" s="124">
        <v>0</v>
      </c>
      <c r="H80" s="153"/>
      <c r="I80" s="166"/>
      <c r="J80" s="166"/>
      <c r="K80" s="166"/>
      <c r="L80" s="166"/>
      <c r="M80" s="166"/>
      <c r="N80" s="166"/>
      <c r="O80" s="166"/>
      <c r="P80" s="166"/>
      <c r="Q80" s="211"/>
      <c r="R80" s="238"/>
    </row>
    <row r="81" spans="1:18" ht="60" x14ac:dyDescent="0.2">
      <c r="A81" s="365"/>
      <c r="B81" s="322">
        <v>25</v>
      </c>
      <c r="C81" s="325">
        <v>178250</v>
      </c>
      <c r="D81" s="327">
        <v>40721</v>
      </c>
      <c r="E81" s="322" t="s">
        <v>57</v>
      </c>
      <c r="F81" s="133" t="s">
        <v>95</v>
      </c>
      <c r="G81" s="119">
        <v>0</v>
      </c>
      <c r="H81" s="116" t="s">
        <v>449</v>
      </c>
      <c r="I81" s="162" t="s">
        <v>418</v>
      </c>
      <c r="J81" s="162"/>
      <c r="K81" s="162"/>
      <c r="L81" s="162" t="s">
        <v>61</v>
      </c>
      <c r="M81" s="162" t="s">
        <v>61</v>
      </c>
      <c r="N81" s="162" t="s">
        <v>61</v>
      </c>
      <c r="O81" s="162" t="s">
        <v>61</v>
      </c>
      <c r="P81" s="162" t="s">
        <v>61</v>
      </c>
      <c r="Q81" s="209" t="s">
        <v>61</v>
      </c>
      <c r="R81" s="238"/>
    </row>
    <row r="82" spans="1:18" ht="15" x14ac:dyDescent="0.2">
      <c r="A82" s="365"/>
      <c r="B82" s="323"/>
      <c r="C82" s="326"/>
      <c r="D82" s="328"/>
      <c r="E82" s="323"/>
      <c r="F82" s="139" t="s">
        <v>72</v>
      </c>
      <c r="G82" s="130">
        <v>0</v>
      </c>
      <c r="H82" s="155"/>
      <c r="I82" s="168"/>
      <c r="J82" s="168"/>
      <c r="K82" s="168"/>
      <c r="L82" s="168"/>
      <c r="M82" s="168"/>
      <c r="N82" s="168"/>
      <c r="O82" s="168"/>
      <c r="P82" s="168"/>
      <c r="Q82" s="210"/>
      <c r="R82" s="238"/>
    </row>
    <row r="83" spans="1:18" ht="15" x14ac:dyDescent="0.2">
      <c r="A83" s="365"/>
      <c r="B83" s="323"/>
      <c r="C83" s="326"/>
      <c r="D83" s="328"/>
      <c r="E83" s="323"/>
      <c r="F83" s="247" t="s">
        <v>432</v>
      </c>
      <c r="G83" s="129"/>
      <c r="H83" s="159"/>
      <c r="I83" s="172"/>
      <c r="J83" s="172"/>
      <c r="K83" s="172"/>
      <c r="L83" s="172"/>
      <c r="M83" s="172"/>
      <c r="N83" s="172"/>
      <c r="O83" s="172"/>
      <c r="P83" s="172"/>
      <c r="Q83" s="248"/>
      <c r="R83" s="238"/>
    </row>
    <row r="84" spans="1:18" ht="30.75" thickBot="1" x14ac:dyDescent="0.25">
      <c r="A84" s="365"/>
      <c r="B84" s="324"/>
      <c r="C84" s="336"/>
      <c r="D84" s="341"/>
      <c r="E84" s="324"/>
      <c r="F84" s="134" t="s">
        <v>290</v>
      </c>
      <c r="G84" s="124">
        <v>0</v>
      </c>
      <c r="H84" s="153"/>
      <c r="I84" s="166"/>
      <c r="J84" s="166"/>
      <c r="K84" s="166"/>
      <c r="L84" s="166"/>
      <c r="M84" s="166"/>
      <c r="N84" s="166"/>
      <c r="O84" s="166"/>
      <c r="P84" s="166"/>
      <c r="Q84" s="211"/>
      <c r="R84" s="238"/>
    </row>
    <row r="85" spans="1:18" ht="78.75" customHeight="1" x14ac:dyDescent="0.2">
      <c r="A85" s="365"/>
      <c r="B85" s="322">
        <v>26</v>
      </c>
      <c r="C85" s="325">
        <v>180675</v>
      </c>
      <c r="D85" s="327">
        <v>40730</v>
      </c>
      <c r="E85" s="322" t="s">
        <v>14</v>
      </c>
      <c r="F85" s="133" t="s">
        <v>419</v>
      </c>
      <c r="G85" s="119">
        <v>32000</v>
      </c>
      <c r="H85" s="116" t="s">
        <v>450</v>
      </c>
      <c r="I85" s="162" t="s">
        <v>420</v>
      </c>
      <c r="J85" s="162"/>
      <c r="K85" s="162"/>
      <c r="L85" s="162"/>
      <c r="M85" s="162"/>
      <c r="N85" s="162"/>
      <c r="O85" s="162"/>
      <c r="P85" s="162"/>
      <c r="Q85" s="209"/>
      <c r="R85" s="238"/>
    </row>
    <row r="86" spans="1:18" ht="45" x14ac:dyDescent="0.2">
      <c r="A86" s="365"/>
      <c r="B86" s="323"/>
      <c r="C86" s="326"/>
      <c r="D86" s="328"/>
      <c r="E86" s="323"/>
      <c r="F86" s="139" t="s">
        <v>72</v>
      </c>
      <c r="G86" s="125"/>
      <c r="H86" s="155" t="s">
        <v>524</v>
      </c>
      <c r="I86" s="168"/>
      <c r="J86" s="168" t="s">
        <v>61</v>
      </c>
      <c r="K86" s="168" t="s">
        <v>61</v>
      </c>
      <c r="L86" s="168" t="s">
        <v>61</v>
      </c>
      <c r="M86" s="168" t="s">
        <v>61</v>
      </c>
      <c r="N86" s="168" t="s">
        <v>61</v>
      </c>
      <c r="O86" s="168" t="s">
        <v>61</v>
      </c>
      <c r="P86" s="168" t="s">
        <v>61</v>
      </c>
      <c r="Q86" s="210" t="s">
        <v>61</v>
      </c>
      <c r="R86" s="238"/>
    </row>
    <row r="87" spans="1:18" ht="15" x14ac:dyDescent="0.2">
      <c r="A87" s="365"/>
      <c r="B87" s="323"/>
      <c r="C87" s="326"/>
      <c r="D87" s="328"/>
      <c r="E87" s="323"/>
      <c r="F87" s="247" t="s">
        <v>432</v>
      </c>
      <c r="G87" s="129"/>
      <c r="H87" s="159" t="s">
        <v>525</v>
      </c>
      <c r="I87" s="172"/>
      <c r="J87" s="172"/>
      <c r="K87" s="172"/>
      <c r="L87" s="172"/>
      <c r="M87" s="172"/>
      <c r="N87" s="172"/>
      <c r="O87" s="172"/>
      <c r="P87" s="172"/>
      <c r="Q87" s="248"/>
      <c r="R87" s="238"/>
    </row>
    <row r="88" spans="1:18" ht="25.5" customHeight="1" thickBot="1" x14ac:dyDescent="0.25">
      <c r="A88" s="365"/>
      <c r="B88" s="324"/>
      <c r="C88" s="326"/>
      <c r="D88" s="328"/>
      <c r="E88" s="324"/>
      <c r="F88" s="134" t="s">
        <v>77</v>
      </c>
      <c r="G88" s="124"/>
      <c r="H88" s="153"/>
      <c r="I88" s="166"/>
      <c r="J88" s="166" t="s">
        <v>61</v>
      </c>
      <c r="K88" s="166" t="s">
        <v>61</v>
      </c>
      <c r="L88" s="166" t="s">
        <v>61</v>
      </c>
      <c r="M88" s="166" t="s">
        <v>61</v>
      </c>
      <c r="N88" s="166" t="s">
        <v>61</v>
      </c>
      <c r="O88" s="166" t="s">
        <v>61</v>
      </c>
      <c r="P88" s="166" t="s">
        <v>61</v>
      </c>
      <c r="Q88" s="211" t="s">
        <v>61</v>
      </c>
      <c r="R88" s="238"/>
    </row>
    <row r="89" spans="1:18" ht="60" x14ac:dyDescent="0.2">
      <c r="A89" s="365"/>
      <c r="B89" s="322">
        <v>27</v>
      </c>
      <c r="C89" s="325">
        <v>180636</v>
      </c>
      <c r="D89" s="327">
        <v>40967</v>
      </c>
      <c r="E89" s="322" t="s">
        <v>421</v>
      </c>
      <c r="F89" s="133" t="s">
        <v>289</v>
      </c>
      <c r="G89" s="119">
        <v>32000</v>
      </c>
      <c r="H89" s="116" t="s">
        <v>451</v>
      </c>
      <c r="I89" s="162" t="s">
        <v>422</v>
      </c>
      <c r="J89" s="162"/>
      <c r="K89" s="162"/>
      <c r="L89" s="162"/>
      <c r="M89" s="162"/>
      <c r="N89" s="162"/>
      <c r="O89" s="162"/>
      <c r="P89" s="162"/>
      <c r="Q89" s="209"/>
      <c r="R89" s="238"/>
    </row>
    <row r="90" spans="1:18" ht="15" x14ac:dyDescent="0.2">
      <c r="A90" s="365"/>
      <c r="B90" s="323"/>
      <c r="C90" s="326"/>
      <c r="D90" s="328"/>
      <c r="E90" s="323"/>
      <c r="F90" s="139" t="s">
        <v>72</v>
      </c>
      <c r="G90" s="130"/>
      <c r="H90" s="155"/>
      <c r="I90" s="168"/>
      <c r="J90" s="168" t="s">
        <v>61</v>
      </c>
      <c r="K90" s="168" t="s">
        <v>61</v>
      </c>
      <c r="L90" s="168" t="s">
        <v>61</v>
      </c>
      <c r="M90" s="168" t="s">
        <v>61</v>
      </c>
      <c r="N90" s="168" t="s">
        <v>61</v>
      </c>
      <c r="O90" s="168" t="s">
        <v>61</v>
      </c>
      <c r="P90" s="168" t="s">
        <v>61</v>
      </c>
      <c r="Q90" s="210" t="s">
        <v>61</v>
      </c>
      <c r="R90" s="238"/>
    </row>
    <row r="91" spans="1:18" ht="15" x14ac:dyDescent="0.2">
      <c r="A91" s="365"/>
      <c r="B91" s="323"/>
      <c r="C91" s="326"/>
      <c r="D91" s="328"/>
      <c r="E91" s="323"/>
      <c r="F91" s="247" t="s">
        <v>432</v>
      </c>
      <c r="G91" s="129"/>
      <c r="H91" s="159"/>
      <c r="I91" s="172"/>
      <c r="J91" s="172"/>
      <c r="K91" s="172"/>
      <c r="L91" s="172"/>
      <c r="M91" s="172"/>
      <c r="N91" s="172"/>
      <c r="O91" s="172"/>
      <c r="P91" s="172"/>
      <c r="Q91" s="248"/>
      <c r="R91" s="238"/>
    </row>
    <row r="92" spans="1:18" ht="15.75" thickBot="1" x14ac:dyDescent="0.25">
      <c r="A92" s="365"/>
      <c r="B92" s="324"/>
      <c r="C92" s="336"/>
      <c r="D92" s="341"/>
      <c r="E92" s="324"/>
      <c r="F92" s="134" t="s">
        <v>77</v>
      </c>
      <c r="G92" s="124"/>
      <c r="H92" s="153"/>
      <c r="I92" s="166"/>
      <c r="J92" s="166" t="s">
        <v>61</v>
      </c>
      <c r="K92" s="166" t="s">
        <v>61</v>
      </c>
      <c r="L92" s="166" t="s">
        <v>61</v>
      </c>
      <c r="M92" s="166" t="s">
        <v>61</v>
      </c>
      <c r="N92" s="166" t="s">
        <v>61</v>
      </c>
      <c r="O92" s="166" t="s">
        <v>61</v>
      </c>
      <c r="P92" s="166" t="s">
        <v>61</v>
      </c>
      <c r="Q92" s="211" t="s">
        <v>61</v>
      </c>
      <c r="R92" s="238"/>
    </row>
    <row r="93" spans="1:18" ht="75" customHeight="1" x14ac:dyDescent="0.2">
      <c r="A93" s="365"/>
      <c r="B93" s="322">
        <v>28</v>
      </c>
      <c r="C93" s="325">
        <v>206674</v>
      </c>
      <c r="D93" s="327">
        <v>41038</v>
      </c>
      <c r="E93" s="322" t="s">
        <v>33</v>
      </c>
      <c r="F93" s="133" t="s">
        <v>423</v>
      </c>
      <c r="G93" s="119">
        <f>+'[1]ANEXO 2A'!$K$7</f>
        <v>48000</v>
      </c>
      <c r="H93" s="251" t="s">
        <v>452</v>
      </c>
      <c r="I93" s="162" t="s">
        <v>424</v>
      </c>
      <c r="J93" s="162"/>
      <c r="K93" s="162"/>
      <c r="L93" s="162"/>
      <c r="M93" s="162"/>
      <c r="N93" s="162"/>
      <c r="O93" s="162"/>
      <c r="P93" s="162"/>
      <c r="Q93" s="209"/>
      <c r="R93" s="238"/>
    </row>
    <row r="94" spans="1:18" ht="15" x14ac:dyDescent="0.2">
      <c r="A94" s="365"/>
      <c r="B94" s="323"/>
      <c r="C94" s="326"/>
      <c r="D94" s="328"/>
      <c r="E94" s="323"/>
      <c r="F94" s="139" t="s">
        <v>72</v>
      </c>
      <c r="G94" s="130"/>
      <c r="H94" s="155"/>
      <c r="I94" s="168"/>
      <c r="J94" s="168" t="s">
        <v>61</v>
      </c>
      <c r="K94" s="168" t="s">
        <v>61</v>
      </c>
      <c r="L94" s="168" t="s">
        <v>61</v>
      </c>
      <c r="M94" s="168" t="s">
        <v>61</v>
      </c>
      <c r="N94" s="168" t="s">
        <v>61</v>
      </c>
      <c r="O94" s="168" t="s">
        <v>61</v>
      </c>
      <c r="P94" s="168" t="s">
        <v>61</v>
      </c>
      <c r="Q94" s="210" t="s">
        <v>61</v>
      </c>
      <c r="R94" s="238"/>
    </row>
    <row r="95" spans="1:18" ht="15" x14ac:dyDescent="0.2">
      <c r="A95" s="365"/>
      <c r="B95" s="323"/>
      <c r="C95" s="326"/>
      <c r="D95" s="328"/>
      <c r="E95" s="323"/>
      <c r="F95" s="247" t="s">
        <v>432</v>
      </c>
      <c r="G95" s="129"/>
      <c r="H95" s="159"/>
      <c r="I95" s="172"/>
      <c r="J95" s="172"/>
      <c r="K95" s="172"/>
      <c r="L95" s="172"/>
      <c r="M95" s="172"/>
      <c r="N95" s="172"/>
      <c r="O95" s="172"/>
      <c r="P95" s="172"/>
      <c r="Q95" s="248"/>
      <c r="R95" s="238"/>
    </row>
    <row r="96" spans="1:18" ht="15.75" thickBot="1" x14ac:dyDescent="0.25">
      <c r="A96" s="365"/>
      <c r="B96" s="324"/>
      <c r="C96" s="326"/>
      <c r="D96" s="328"/>
      <c r="E96" s="324"/>
      <c r="F96" s="134" t="s">
        <v>77</v>
      </c>
      <c r="G96" s="124"/>
      <c r="H96" s="153"/>
      <c r="I96" s="166"/>
      <c r="J96" s="166" t="s">
        <v>61</v>
      </c>
      <c r="K96" s="166" t="s">
        <v>61</v>
      </c>
      <c r="L96" s="166" t="s">
        <v>61</v>
      </c>
      <c r="M96" s="166" t="s">
        <v>61</v>
      </c>
      <c r="N96" s="166" t="s">
        <v>61</v>
      </c>
      <c r="O96" s="166" t="s">
        <v>61</v>
      </c>
      <c r="P96" s="166" t="s">
        <v>61</v>
      </c>
      <c r="Q96" s="211" t="s">
        <v>61</v>
      </c>
      <c r="R96" s="238"/>
    </row>
    <row r="97" spans="1:18" ht="265.5" customHeight="1" x14ac:dyDescent="0.2">
      <c r="A97" s="365"/>
      <c r="B97" s="322">
        <v>29</v>
      </c>
      <c r="C97" s="325">
        <v>214353</v>
      </c>
      <c r="D97" s="327">
        <v>41080</v>
      </c>
      <c r="E97" s="322" t="s">
        <v>16</v>
      </c>
      <c r="F97" s="133" t="s">
        <v>359</v>
      </c>
      <c r="G97" s="119">
        <v>55550</v>
      </c>
      <c r="H97" s="154" t="s">
        <v>453</v>
      </c>
      <c r="I97" s="162" t="s">
        <v>425</v>
      </c>
      <c r="J97" s="162"/>
      <c r="K97" s="162"/>
      <c r="L97" s="119"/>
      <c r="M97" s="162"/>
      <c r="N97" s="162"/>
      <c r="O97" s="162" t="s">
        <v>61</v>
      </c>
      <c r="P97" s="162" t="s">
        <v>61</v>
      </c>
      <c r="Q97" s="209" t="s">
        <v>61</v>
      </c>
      <c r="R97" s="238"/>
    </row>
    <row r="98" spans="1:18" ht="15" x14ac:dyDescent="0.2">
      <c r="A98" s="365"/>
      <c r="B98" s="323"/>
      <c r="C98" s="326"/>
      <c r="D98" s="328"/>
      <c r="E98" s="323"/>
      <c r="F98" s="139" t="s">
        <v>72</v>
      </c>
      <c r="G98" s="130"/>
      <c r="H98" s="155"/>
      <c r="I98" s="168"/>
      <c r="J98" s="171"/>
      <c r="K98" s="171"/>
      <c r="L98" s="252"/>
      <c r="M98" s="171"/>
      <c r="N98" s="171"/>
      <c r="O98" s="168" t="s">
        <v>61</v>
      </c>
      <c r="P98" s="168" t="s">
        <v>61</v>
      </c>
      <c r="Q98" s="210" t="s">
        <v>61</v>
      </c>
      <c r="R98" s="238"/>
    </row>
    <row r="99" spans="1:18" ht="15" x14ac:dyDescent="0.2">
      <c r="A99" s="365"/>
      <c r="B99" s="323"/>
      <c r="C99" s="326"/>
      <c r="D99" s="328"/>
      <c r="E99" s="323"/>
      <c r="F99" s="247" t="s">
        <v>432</v>
      </c>
      <c r="G99" s="129"/>
      <c r="H99" s="159"/>
      <c r="I99" s="172"/>
      <c r="J99" s="172"/>
      <c r="K99" s="172"/>
      <c r="L99" s="172"/>
      <c r="M99" s="172"/>
      <c r="N99" s="172"/>
      <c r="O99" s="172"/>
      <c r="P99" s="172"/>
      <c r="Q99" s="248"/>
      <c r="R99" s="238"/>
    </row>
    <row r="100" spans="1:18" ht="15.75" thickBot="1" x14ac:dyDescent="0.25">
      <c r="A100" s="365"/>
      <c r="B100" s="324"/>
      <c r="C100" s="336"/>
      <c r="D100" s="341"/>
      <c r="E100" s="324"/>
      <c r="F100" s="134" t="s">
        <v>77</v>
      </c>
      <c r="G100" s="124"/>
      <c r="H100" s="153"/>
      <c r="I100" s="166"/>
      <c r="J100" s="253"/>
      <c r="K100" s="253"/>
      <c r="L100" s="181"/>
      <c r="M100" s="253"/>
      <c r="N100" s="253"/>
      <c r="O100" s="166" t="s">
        <v>61</v>
      </c>
      <c r="P100" s="166" t="s">
        <v>61</v>
      </c>
      <c r="Q100" s="211" t="s">
        <v>61</v>
      </c>
      <c r="R100" s="238"/>
    </row>
    <row r="101" spans="1:18" ht="75" x14ac:dyDescent="0.2">
      <c r="A101" s="365"/>
      <c r="B101" s="322">
        <v>30</v>
      </c>
      <c r="C101" s="325">
        <v>214671</v>
      </c>
      <c r="D101" s="327">
        <v>41103</v>
      </c>
      <c r="E101" s="322" t="s">
        <v>479</v>
      </c>
      <c r="F101" s="133" t="s">
        <v>95</v>
      </c>
      <c r="G101" s="119">
        <v>32000</v>
      </c>
      <c r="H101" s="116" t="s">
        <v>426</v>
      </c>
      <c r="I101" s="254" t="s">
        <v>427</v>
      </c>
      <c r="J101" s="162"/>
      <c r="K101" s="162"/>
      <c r="L101" s="162"/>
      <c r="M101" s="162"/>
      <c r="N101" s="162"/>
      <c r="O101" s="162"/>
      <c r="P101" s="162"/>
      <c r="Q101" s="209"/>
      <c r="R101" s="238"/>
    </row>
    <row r="102" spans="1:18" ht="15" x14ac:dyDescent="0.2">
      <c r="A102" s="365"/>
      <c r="B102" s="323"/>
      <c r="C102" s="326"/>
      <c r="D102" s="328"/>
      <c r="E102" s="323"/>
      <c r="F102" s="139" t="s">
        <v>72</v>
      </c>
      <c r="G102" s="125"/>
      <c r="H102" s="155"/>
      <c r="I102" s="168"/>
      <c r="J102" s="168" t="s">
        <v>61</v>
      </c>
      <c r="K102" s="168" t="s">
        <v>61</v>
      </c>
      <c r="L102" s="168" t="s">
        <v>61</v>
      </c>
      <c r="M102" s="168" t="s">
        <v>61</v>
      </c>
      <c r="N102" s="168" t="s">
        <v>61</v>
      </c>
      <c r="O102" s="168" t="s">
        <v>61</v>
      </c>
      <c r="P102" s="168" t="s">
        <v>61</v>
      </c>
      <c r="Q102" s="210" t="s">
        <v>61</v>
      </c>
      <c r="R102" s="238"/>
    </row>
    <row r="103" spans="1:18" ht="15.75" thickBot="1" x14ac:dyDescent="0.25">
      <c r="A103" s="365"/>
      <c r="B103" s="324"/>
      <c r="C103" s="336"/>
      <c r="D103" s="341"/>
      <c r="E103" s="324"/>
      <c r="F103" s="134" t="s">
        <v>77</v>
      </c>
      <c r="G103" s="124"/>
      <c r="H103" s="153"/>
      <c r="I103" s="166"/>
      <c r="J103" s="166" t="s">
        <v>61</v>
      </c>
      <c r="K103" s="166" t="s">
        <v>61</v>
      </c>
      <c r="L103" s="166" t="s">
        <v>61</v>
      </c>
      <c r="M103" s="166" t="s">
        <v>61</v>
      </c>
      <c r="N103" s="166" t="s">
        <v>61</v>
      </c>
      <c r="O103" s="166" t="s">
        <v>61</v>
      </c>
      <c r="P103" s="166" t="s">
        <v>61</v>
      </c>
      <c r="Q103" s="211" t="s">
        <v>61</v>
      </c>
      <c r="R103" s="238"/>
    </row>
    <row r="104" spans="1:18" ht="165.75" customHeight="1" x14ac:dyDescent="0.2">
      <c r="A104" s="365"/>
      <c r="B104" s="322">
        <v>31</v>
      </c>
      <c r="C104" s="326">
        <v>226585</v>
      </c>
      <c r="D104" s="328">
        <v>41372</v>
      </c>
      <c r="E104" s="322" t="s">
        <v>17</v>
      </c>
      <c r="F104" s="133" t="s">
        <v>359</v>
      </c>
      <c r="G104" s="119">
        <v>0</v>
      </c>
      <c r="H104" s="116" t="s">
        <v>526</v>
      </c>
      <c r="I104" s="162" t="s">
        <v>428</v>
      </c>
      <c r="J104" s="162"/>
      <c r="K104" s="162"/>
      <c r="L104" s="162"/>
      <c r="M104" s="162"/>
      <c r="N104" s="162"/>
      <c r="O104" s="162"/>
      <c r="P104" s="162"/>
      <c r="Q104" s="209"/>
      <c r="R104" s="238"/>
    </row>
    <row r="105" spans="1:18" ht="20.25" customHeight="1" x14ac:dyDescent="0.2">
      <c r="A105" s="365"/>
      <c r="B105" s="323"/>
      <c r="C105" s="326"/>
      <c r="D105" s="328"/>
      <c r="E105" s="323"/>
      <c r="F105" s="141" t="s">
        <v>296</v>
      </c>
      <c r="G105" s="125">
        <v>0</v>
      </c>
      <c r="H105" s="158"/>
      <c r="I105" s="170"/>
      <c r="J105" s="170"/>
      <c r="K105" s="170"/>
      <c r="L105" s="170"/>
      <c r="M105" s="170"/>
      <c r="N105" s="170"/>
      <c r="O105" s="170"/>
      <c r="P105" s="170"/>
      <c r="Q105" s="236"/>
      <c r="R105" s="238"/>
    </row>
    <row r="106" spans="1:18" ht="27.75" customHeight="1" x14ac:dyDescent="0.2">
      <c r="A106" s="365"/>
      <c r="B106" s="323"/>
      <c r="C106" s="326"/>
      <c r="D106" s="328"/>
      <c r="E106" s="323"/>
      <c r="F106" s="139" t="s">
        <v>72</v>
      </c>
      <c r="G106" s="130">
        <v>0</v>
      </c>
      <c r="H106" s="155"/>
      <c r="I106" s="168"/>
      <c r="J106" s="168" t="s">
        <v>61</v>
      </c>
      <c r="K106" s="168" t="s">
        <v>61</v>
      </c>
      <c r="L106" s="168" t="s">
        <v>61</v>
      </c>
      <c r="M106" s="168" t="s">
        <v>61</v>
      </c>
      <c r="N106" s="168" t="s">
        <v>61</v>
      </c>
      <c r="O106" s="168" t="s">
        <v>61</v>
      </c>
      <c r="P106" s="168" t="s">
        <v>61</v>
      </c>
      <c r="Q106" s="210" t="s">
        <v>61</v>
      </c>
      <c r="R106" s="238"/>
    </row>
    <row r="107" spans="1:18" ht="30" customHeight="1" thickBot="1" x14ac:dyDescent="0.25">
      <c r="A107" s="365"/>
      <c r="B107" s="324"/>
      <c r="C107" s="326"/>
      <c r="D107" s="328"/>
      <c r="E107" s="324"/>
      <c r="F107" s="134" t="s">
        <v>297</v>
      </c>
      <c r="G107" s="124">
        <v>0</v>
      </c>
      <c r="H107" s="153"/>
      <c r="I107" s="166"/>
      <c r="J107" s="166" t="s">
        <v>61</v>
      </c>
      <c r="K107" s="166" t="s">
        <v>61</v>
      </c>
      <c r="L107" s="166" t="s">
        <v>61</v>
      </c>
      <c r="M107" s="166" t="s">
        <v>61</v>
      </c>
      <c r="N107" s="166" t="s">
        <v>61</v>
      </c>
      <c r="O107" s="166" t="s">
        <v>61</v>
      </c>
      <c r="P107" s="166" t="s">
        <v>61</v>
      </c>
      <c r="Q107" s="211" t="s">
        <v>61</v>
      </c>
      <c r="R107" s="238"/>
    </row>
    <row r="108" spans="1:18" ht="90" x14ac:dyDescent="0.2">
      <c r="A108" s="365"/>
      <c r="B108" s="322">
        <v>32</v>
      </c>
      <c r="C108" s="325">
        <v>254293</v>
      </c>
      <c r="D108" s="327">
        <v>41397</v>
      </c>
      <c r="E108" s="322" t="s">
        <v>288</v>
      </c>
      <c r="F108" s="133" t="s">
        <v>95</v>
      </c>
      <c r="G108" s="119">
        <v>0</v>
      </c>
      <c r="H108" s="116" t="s">
        <v>454</v>
      </c>
      <c r="I108" s="162" t="s">
        <v>351</v>
      </c>
      <c r="J108" s="162"/>
      <c r="K108" s="162"/>
      <c r="L108" s="162"/>
      <c r="M108" s="162"/>
      <c r="N108" s="162"/>
      <c r="O108" s="162"/>
      <c r="P108" s="162"/>
      <c r="Q108" s="209"/>
      <c r="R108" s="238"/>
    </row>
    <row r="109" spans="1:18" ht="15.75" thickBot="1" x14ac:dyDescent="0.25">
      <c r="A109" s="365"/>
      <c r="B109" s="324"/>
      <c r="C109" s="336"/>
      <c r="D109" s="341"/>
      <c r="E109" s="324"/>
      <c r="F109" s="134" t="s">
        <v>72</v>
      </c>
      <c r="G109" s="124"/>
      <c r="H109" s="153"/>
      <c r="I109" s="166"/>
      <c r="J109" s="166"/>
      <c r="K109" s="166"/>
      <c r="L109" s="166"/>
      <c r="M109" s="166"/>
      <c r="N109" s="166"/>
      <c r="O109" s="166"/>
      <c r="P109" s="166"/>
      <c r="Q109" s="211"/>
      <c r="R109" s="238"/>
    </row>
    <row r="110" spans="1:18" ht="105.75" thickBot="1" x14ac:dyDescent="0.25">
      <c r="A110" s="365"/>
      <c r="B110" s="255">
        <v>33</v>
      </c>
      <c r="C110" s="256"/>
      <c r="D110" s="257"/>
      <c r="E110" s="256" t="s">
        <v>429</v>
      </c>
      <c r="F110" s="258" t="s">
        <v>289</v>
      </c>
      <c r="G110" s="123">
        <v>0</v>
      </c>
      <c r="H110" s="300" t="s">
        <v>430</v>
      </c>
      <c r="I110" s="174" t="s">
        <v>431</v>
      </c>
      <c r="J110" s="258"/>
      <c r="K110" s="258"/>
      <c r="L110" s="208"/>
      <c r="M110" s="258"/>
      <c r="N110" s="258"/>
      <c r="O110" s="258"/>
      <c r="P110" s="258"/>
      <c r="Q110" s="259"/>
    </row>
    <row r="111" spans="1:18" ht="131.25" customHeight="1" thickBot="1" x14ac:dyDescent="0.25">
      <c r="A111" s="260"/>
      <c r="B111" s="342">
        <v>34</v>
      </c>
      <c r="C111" s="310"/>
      <c r="D111" s="311"/>
      <c r="E111" s="345" t="s">
        <v>367</v>
      </c>
      <c r="F111" s="162" t="s">
        <v>289</v>
      </c>
      <c r="G111" s="119">
        <v>0</v>
      </c>
      <c r="H111" s="116" t="s">
        <v>527</v>
      </c>
      <c r="I111" s="182"/>
      <c r="J111" s="162"/>
      <c r="K111" s="162"/>
      <c r="L111" s="220"/>
      <c r="M111" s="162"/>
      <c r="N111" s="162"/>
      <c r="O111" s="162"/>
      <c r="P111" s="162"/>
      <c r="Q111" s="209"/>
    </row>
    <row r="112" spans="1:18" ht="35.25" customHeight="1" thickBot="1" x14ac:dyDescent="0.25">
      <c r="A112" s="260"/>
      <c r="B112" s="343"/>
      <c r="C112" s="217"/>
      <c r="D112" s="218"/>
      <c r="E112" s="346"/>
      <c r="F112" s="294" t="s">
        <v>411</v>
      </c>
      <c r="G112" s="130">
        <v>110697</v>
      </c>
      <c r="H112" s="155"/>
      <c r="I112" s="261"/>
      <c r="J112" s="294"/>
      <c r="K112" s="294"/>
      <c r="L112" s="237"/>
      <c r="M112" s="294"/>
      <c r="N112" s="294"/>
      <c r="O112" s="294"/>
      <c r="P112" s="294"/>
      <c r="Q112" s="210"/>
    </row>
    <row r="113" spans="1:18" ht="35.25" customHeight="1" x14ac:dyDescent="0.2">
      <c r="A113" s="260"/>
      <c r="B113" s="343"/>
      <c r="C113" s="222"/>
      <c r="D113" s="223"/>
      <c r="E113" s="346"/>
      <c r="F113" s="163" t="s">
        <v>72</v>
      </c>
      <c r="G113" s="125"/>
      <c r="H113" s="155" t="s">
        <v>525</v>
      </c>
      <c r="I113" s="261"/>
      <c r="J113" s="294"/>
      <c r="K113" s="294"/>
      <c r="L113" s="237"/>
      <c r="M113" s="294"/>
      <c r="N113" s="294"/>
      <c r="O113" s="294"/>
      <c r="P113" s="294"/>
      <c r="Q113" s="210"/>
    </row>
    <row r="114" spans="1:18" ht="35.25" customHeight="1" x14ac:dyDescent="0.2">
      <c r="A114" s="260"/>
      <c r="B114" s="343"/>
      <c r="C114" s="222"/>
      <c r="D114" s="223"/>
      <c r="E114" s="346"/>
      <c r="F114" s="286" t="s">
        <v>297</v>
      </c>
      <c r="G114" s="125"/>
      <c r="H114" s="155" t="s">
        <v>525</v>
      </c>
      <c r="I114" s="261"/>
      <c r="J114" s="294"/>
      <c r="K114" s="294"/>
      <c r="L114" s="237"/>
      <c r="M114" s="294"/>
      <c r="N114" s="294"/>
      <c r="O114" s="294"/>
      <c r="P114" s="294"/>
      <c r="Q114" s="210"/>
    </row>
    <row r="115" spans="1:18" ht="35.25" customHeight="1" thickBot="1" x14ac:dyDescent="0.25">
      <c r="A115" s="260"/>
      <c r="B115" s="344"/>
      <c r="C115" s="217"/>
      <c r="D115" s="218"/>
      <c r="E115" s="347"/>
      <c r="F115" s="253" t="s">
        <v>77</v>
      </c>
      <c r="G115" s="181"/>
      <c r="H115" s="312"/>
      <c r="I115" s="313"/>
      <c r="J115" s="166"/>
      <c r="K115" s="166"/>
      <c r="L115" s="315"/>
      <c r="M115" s="166"/>
      <c r="N115" s="134"/>
      <c r="O115" s="166"/>
      <c r="P115" s="166"/>
      <c r="Q115" s="314"/>
    </row>
    <row r="116" spans="1:18" ht="57" customHeight="1" x14ac:dyDescent="0.2">
      <c r="A116" s="190"/>
      <c r="B116" s="337">
        <v>35</v>
      </c>
      <c r="C116" s="339">
        <v>254293</v>
      </c>
      <c r="D116" s="356">
        <v>41397</v>
      </c>
      <c r="E116" s="337" t="s">
        <v>288</v>
      </c>
      <c r="F116" s="135" t="s">
        <v>95</v>
      </c>
      <c r="G116" s="121">
        <v>0</v>
      </c>
      <c r="H116" s="295" t="s">
        <v>383</v>
      </c>
      <c r="I116" s="162" t="s">
        <v>351</v>
      </c>
      <c r="J116" s="219"/>
      <c r="K116" s="219"/>
      <c r="L116" s="219"/>
      <c r="M116" s="219"/>
      <c r="N116" s="219"/>
      <c r="O116" s="219"/>
      <c r="P116" s="219"/>
      <c r="Q116" s="221"/>
      <c r="R116" s="200"/>
    </row>
    <row r="117" spans="1:18" ht="18.75" thickBot="1" x14ac:dyDescent="0.25">
      <c r="A117" s="190"/>
      <c r="B117" s="338"/>
      <c r="C117" s="340"/>
      <c r="D117" s="355"/>
      <c r="E117" s="338"/>
      <c r="F117" s="137" t="s">
        <v>72</v>
      </c>
      <c r="G117" s="128">
        <v>0</v>
      </c>
      <c r="H117" s="151"/>
      <c r="I117" s="164"/>
      <c r="J117" s="164"/>
      <c r="K117" s="164"/>
      <c r="L117" s="164"/>
      <c r="M117" s="164"/>
      <c r="N117" s="164"/>
      <c r="O117" s="164"/>
      <c r="P117" s="164"/>
      <c r="Q117" s="235"/>
      <c r="R117" s="200"/>
    </row>
    <row r="118" spans="1:18" ht="75" x14ac:dyDescent="0.2">
      <c r="A118" s="190"/>
      <c r="B118" s="322">
        <v>36</v>
      </c>
      <c r="C118" s="325" t="s">
        <v>61</v>
      </c>
      <c r="D118" s="351" t="s">
        <v>61</v>
      </c>
      <c r="E118" s="322" t="s">
        <v>0</v>
      </c>
      <c r="F118" s="133" t="s">
        <v>72</v>
      </c>
      <c r="G118" s="119">
        <v>0</v>
      </c>
      <c r="H118" s="116" t="s">
        <v>398</v>
      </c>
      <c r="I118" s="162" t="s">
        <v>317</v>
      </c>
      <c r="J118" s="162" t="s">
        <v>318</v>
      </c>
      <c r="K118" s="162" t="s">
        <v>319</v>
      </c>
      <c r="L118" s="119">
        <v>50992898.149999999</v>
      </c>
      <c r="M118" s="162" t="s">
        <v>320</v>
      </c>
      <c r="N118" s="212">
        <v>41809</v>
      </c>
      <c r="O118" s="119">
        <v>4145633.99</v>
      </c>
      <c r="P118" s="262" t="s">
        <v>389</v>
      </c>
      <c r="Q118" s="263" t="s">
        <v>321</v>
      </c>
      <c r="R118" s="200"/>
    </row>
    <row r="119" spans="1:18" ht="105.75" thickBot="1" x14ac:dyDescent="0.25">
      <c r="A119" s="190"/>
      <c r="B119" s="324"/>
      <c r="C119" s="326"/>
      <c r="D119" s="352"/>
      <c r="E119" s="324"/>
      <c r="F119" s="134" t="s">
        <v>77</v>
      </c>
      <c r="G119" s="120">
        <v>0</v>
      </c>
      <c r="H119" s="150" t="s">
        <v>467</v>
      </c>
      <c r="I119" s="150" t="s">
        <v>468</v>
      </c>
      <c r="J119" s="166"/>
      <c r="K119" s="166"/>
      <c r="L119" s="166"/>
      <c r="M119" s="166"/>
      <c r="N119" s="166"/>
      <c r="O119" s="166"/>
      <c r="P119" s="166"/>
      <c r="Q119" s="211"/>
      <c r="R119" s="200"/>
    </row>
    <row r="120" spans="1:18" ht="41.25" customHeight="1" x14ac:dyDescent="0.2">
      <c r="A120" s="190"/>
      <c r="B120" s="322">
        <v>37</v>
      </c>
      <c r="C120" s="325">
        <v>274698</v>
      </c>
      <c r="D120" s="327">
        <v>41745</v>
      </c>
      <c r="E120" s="359" t="s">
        <v>348</v>
      </c>
      <c r="F120" s="142" t="s">
        <v>95</v>
      </c>
      <c r="G120" s="126">
        <v>0</v>
      </c>
      <c r="H120" s="156"/>
      <c r="I120" s="167"/>
      <c r="J120" s="167"/>
      <c r="K120" s="167"/>
      <c r="L120" s="167"/>
      <c r="M120" s="167"/>
      <c r="N120" s="167"/>
      <c r="O120" s="167"/>
      <c r="P120" s="167"/>
      <c r="Q120" s="264"/>
      <c r="R120" s="200"/>
    </row>
    <row r="121" spans="1:18" ht="54.75" customHeight="1" x14ac:dyDescent="0.2">
      <c r="A121" s="190"/>
      <c r="B121" s="323"/>
      <c r="C121" s="326"/>
      <c r="D121" s="328"/>
      <c r="E121" s="360"/>
      <c r="F121" s="143" t="s">
        <v>72</v>
      </c>
      <c r="G121" s="127" t="s">
        <v>386</v>
      </c>
      <c r="H121" s="157" t="s">
        <v>345</v>
      </c>
      <c r="I121" s="168" t="s">
        <v>342</v>
      </c>
      <c r="J121" s="265" t="s">
        <v>322</v>
      </c>
      <c r="K121" s="265"/>
      <c r="L121" s="266">
        <v>235421.85</v>
      </c>
      <c r="M121" s="265" t="s">
        <v>323</v>
      </c>
      <c r="N121" s="267" t="s">
        <v>500</v>
      </c>
      <c r="O121" s="265"/>
      <c r="P121" s="172"/>
      <c r="Q121" s="248"/>
      <c r="R121" s="200"/>
    </row>
    <row r="122" spans="1:18" ht="82.5" customHeight="1" thickBot="1" x14ac:dyDescent="0.25">
      <c r="A122" s="190"/>
      <c r="B122" s="324"/>
      <c r="C122" s="326"/>
      <c r="D122" s="328"/>
      <c r="E122" s="361"/>
      <c r="F122" s="144" t="s">
        <v>77</v>
      </c>
      <c r="G122" s="124">
        <v>0</v>
      </c>
      <c r="H122" s="297" t="s">
        <v>469</v>
      </c>
      <c r="I122" s="169" t="s">
        <v>470</v>
      </c>
      <c r="J122" s="166"/>
      <c r="K122" s="166"/>
      <c r="L122" s="166"/>
      <c r="M122" s="166"/>
      <c r="N122" s="166"/>
      <c r="O122" s="166"/>
      <c r="P122" s="166"/>
      <c r="Q122" s="211"/>
      <c r="R122" s="200"/>
    </row>
    <row r="123" spans="1:18" ht="45.75" customHeight="1" x14ac:dyDescent="0.2">
      <c r="A123" s="190"/>
      <c r="B123" s="322">
        <v>38</v>
      </c>
      <c r="C123" s="325">
        <v>216096</v>
      </c>
      <c r="D123" s="327">
        <v>41136</v>
      </c>
      <c r="E123" s="322" t="s">
        <v>27</v>
      </c>
      <c r="F123" s="133" t="s">
        <v>95</v>
      </c>
      <c r="G123" s="119">
        <f>+'[1]ANEXO 2A'!$K$11</f>
        <v>0</v>
      </c>
      <c r="H123" s="116" t="s">
        <v>370</v>
      </c>
      <c r="I123" s="162" t="s">
        <v>377</v>
      </c>
      <c r="J123" s="162" t="s">
        <v>61</v>
      </c>
      <c r="K123" s="162" t="s">
        <v>61</v>
      </c>
      <c r="L123" s="162" t="s">
        <v>61</v>
      </c>
      <c r="M123" s="162" t="s">
        <v>61</v>
      </c>
      <c r="N123" s="162" t="s">
        <v>61</v>
      </c>
      <c r="O123" s="162" t="s">
        <v>61</v>
      </c>
      <c r="P123" s="162" t="s">
        <v>61</v>
      </c>
      <c r="Q123" s="209" t="s">
        <v>61</v>
      </c>
    </row>
    <row r="124" spans="1:18" ht="165" x14ac:dyDescent="0.2">
      <c r="A124" s="190"/>
      <c r="B124" s="323"/>
      <c r="C124" s="326"/>
      <c r="D124" s="328"/>
      <c r="E124" s="323"/>
      <c r="F124" s="139" t="s">
        <v>72</v>
      </c>
      <c r="G124" s="130">
        <v>0</v>
      </c>
      <c r="H124" s="155" t="s">
        <v>374</v>
      </c>
      <c r="I124" s="168" t="s">
        <v>331</v>
      </c>
      <c r="J124" s="168" t="s">
        <v>332</v>
      </c>
      <c r="K124" s="168" t="s">
        <v>333</v>
      </c>
      <c r="L124" s="168" t="s">
        <v>334</v>
      </c>
      <c r="M124" s="168">
        <v>118</v>
      </c>
      <c r="N124" s="213">
        <v>42458</v>
      </c>
      <c r="O124" s="237" t="s">
        <v>335</v>
      </c>
      <c r="P124" s="168" t="s">
        <v>501</v>
      </c>
      <c r="Q124" s="210" t="s">
        <v>502</v>
      </c>
    </row>
    <row r="125" spans="1:18" ht="45.75" thickBot="1" x14ac:dyDescent="0.25">
      <c r="A125" s="190"/>
      <c r="B125" s="324"/>
      <c r="C125" s="336"/>
      <c r="D125" s="341"/>
      <c r="E125" s="324"/>
      <c r="F125" s="144" t="s">
        <v>77</v>
      </c>
      <c r="G125" s="130">
        <v>0</v>
      </c>
      <c r="H125" s="297" t="s">
        <v>471</v>
      </c>
      <c r="I125" s="153" t="s">
        <v>439</v>
      </c>
      <c r="J125" s="166" t="s">
        <v>61</v>
      </c>
      <c r="K125" s="166" t="s">
        <v>61</v>
      </c>
      <c r="L125" s="166" t="s">
        <v>61</v>
      </c>
      <c r="M125" s="166" t="s">
        <v>61</v>
      </c>
      <c r="N125" s="166" t="s">
        <v>61</v>
      </c>
      <c r="O125" s="166" t="s">
        <v>61</v>
      </c>
      <c r="P125" s="166" t="s">
        <v>61</v>
      </c>
      <c r="Q125" s="211" t="s">
        <v>61</v>
      </c>
    </row>
    <row r="126" spans="1:18" ht="87.75" customHeight="1" thickBot="1" x14ac:dyDescent="0.25">
      <c r="A126" s="190"/>
      <c r="B126" s="197">
        <v>39</v>
      </c>
      <c r="C126" s="268">
        <v>333435</v>
      </c>
      <c r="D126" s="269">
        <v>42300</v>
      </c>
      <c r="E126" s="296" t="s">
        <v>313</v>
      </c>
      <c r="F126" s="135" t="s">
        <v>77</v>
      </c>
      <c r="G126" s="121">
        <v>0</v>
      </c>
      <c r="H126" s="116" t="s">
        <v>355</v>
      </c>
      <c r="I126" s="182"/>
      <c r="J126" s="219"/>
      <c r="K126" s="219"/>
      <c r="L126" s="220"/>
      <c r="M126" s="219"/>
      <c r="N126" s="219"/>
      <c r="O126" s="219"/>
      <c r="P126" s="219"/>
      <c r="Q126" s="221"/>
      <c r="R126" s="305"/>
    </row>
    <row r="127" spans="1:18" ht="45" x14ac:dyDescent="0.2">
      <c r="A127" s="190"/>
      <c r="B127" s="337">
        <v>40</v>
      </c>
      <c r="C127" s="339">
        <v>182387</v>
      </c>
      <c r="D127" s="356">
        <v>40742</v>
      </c>
      <c r="E127" s="348" t="s">
        <v>24</v>
      </c>
      <c r="F127" s="284" t="s">
        <v>72</v>
      </c>
      <c r="G127" s="122">
        <v>0</v>
      </c>
      <c r="H127" s="158" t="s">
        <v>388</v>
      </c>
      <c r="I127" s="285" t="s">
        <v>340</v>
      </c>
      <c r="J127" s="285" t="s">
        <v>336</v>
      </c>
      <c r="K127" s="285" t="s">
        <v>337</v>
      </c>
      <c r="L127" s="224">
        <v>1055757.1499999999</v>
      </c>
      <c r="M127" s="285" t="s">
        <v>338</v>
      </c>
      <c r="N127" s="270">
        <v>42388</v>
      </c>
      <c r="O127" s="224">
        <v>112483.96</v>
      </c>
      <c r="P127" s="179" t="s">
        <v>341</v>
      </c>
      <c r="Q127" s="236" t="s">
        <v>344</v>
      </c>
      <c r="R127" s="200"/>
    </row>
    <row r="128" spans="1:18" ht="60.75" thickBot="1" x14ac:dyDescent="0.25">
      <c r="A128" s="190"/>
      <c r="B128" s="338"/>
      <c r="C128" s="340"/>
      <c r="D128" s="355"/>
      <c r="E128" s="338"/>
      <c r="F128" s="136" t="s">
        <v>77</v>
      </c>
      <c r="G128" s="125">
        <v>0</v>
      </c>
      <c r="H128" s="297" t="s">
        <v>472</v>
      </c>
      <c r="I128" s="253" t="s">
        <v>440</v>
      </c>
      <c r="J128" s="202"/>
      <c r="K128" s="202" t="s">
        <v>61</v>
      </c>
      <c r="L128" s="202" t="s">
        <v>61</v>
      </c>
      <c r="M128" s="202" t="s">
        <v>61</v>
      </c>
      <c r="N128" s="164" t="s">
        <v>61</v>
      </c>
      <c r="O128" s="164" t="s">
        <v>61</v>
      </c>
      <c r="P128" s="164" t="s">
        <v>61</v>
      </c>
      <c r="Q128" s="235" t="s">
        <v>61</v>
      </c>
      <c r="R128" s="200"/>
    </row>
    <row r="129" spans="1:18" ht="90.75" thickBot="1" x14ac:dyDescent="0.25">
      <c r="A129" s="190"/>
      <c r="B129" s="271">
        <v>41</v>
      </c>
      <c r="C129" s="133">
        <v>307274</v>
      </c>
      <c r="D129" s="272">
        <v>42223</v>
      </c>
      <c r="E129" s="296" t="s">
        <v>292</v>
      </c>
      <c r="F129" s="135" t="s">
        <v>77</v>
      </c>
      <c r="G129" s="121">
        <v>0</v>
      </c>
      <c r="H129" s="116" t="s">
        <v>356</v>
      </c>
      <c r="I129" s="182"/>
      <c r="J129" s="219"/>
      <c r="K129" s="219"/>
      <c r="L129" s="220"/>
      <c r="M129" s="219"/>
      <c r="N129" s="219"/>
      <c r="O129" s="219"/>
      <c r="P129" s="219"/>
      <c r="Q129" s="221"/>
      <c r="R129" s="200"/>
    </row>
    <row r="130" spans="1:18" ht="27" customHeight="1" x14ac:dyDescent="0.2">
      <c r="A130" s="190"/>
      <c r="B130" s="322">
        <v>42</v>
      </c>
      <c r="C130" s="325">
        <v>273254</v>
      </c>
      <c r="D130" s="327">
        <v>41883</v>
      </c>
      <c r="E130" s="322" t="s">
        <v>353</v>
      </c>
      <c r="F130" s="133" t="s">
        <v>95</v>
      </c>
      <c r="G130" s="119">
        <f>+'[1]ANEXO 2'!$K$22</f>
        <v>0</v>
      </c>
      <c r="H130" s="116"/>
      <c r="I130" s="162"/>
      <c r="J130" s="162"/>
      <c r="K130" s="162"/>
      <c r="L130" s="162"/>
      <c r="M130" s="162"/>
      <c r="N130" s="162"/>
      <c r="O130" s="162"/>
      <c r="P130" s="162"/>
      <c r="Q130" s="209"/>
      <c r="R130" s="200"/>
    </row>
    <row r="131" spans="1:18" ht="60.75" thickBot="1" x14ac:dyDescent="0.25">
      <c r="A131" s="190"/>
      <c r="B131" s="323"/>
      <c r="C131" s="326"/>
      <c r="D131" s="328"/>
      <c r="E131" s="323"/>
      <c r="F131" s="239" t="s">
        <v>72</v>
      </c>
      <c r="G131" s="130">
        <v>0</v>
      </c>
      <c r="H131" s="155" t="s">
        <v>346</v>
      </c>
      <c r="I131" s="168" t="s">
        <v>347</v>
      </c>
      <c r="J131" s="168" t="s">
        <v>324</v>
      </c>
      <c r="K131" s="168" t="s">
        <v>325</v>
      </c>
      <c r="L131" s="237">
        <v>591292.57999999996</v>
      </c>
      <c r="M131" s="168" t="s">
        <v>326</v>
      </c>
      <c r="N131" s="213">
        <v>42831</v>
      </c>
      <c r="O131" s="168" t="s">
        <v>61</v>
      </c>
      <c r="P131" s="168" t="s">
        <v>339</v>
      </c>
      <c r="Q131" s="210" t="s">
        <v>343</v>
      </c>
    </row>
    <row r="132" spans="1:18" ht="60.75" thickBot="1" x14ac:dyDescent="0.25">
      <c r="A132" s="190"/>
      <c r="B132" s="324"/>
      <c r="C132" s="336"/>
      <c r="D132" s="341"/>
      <c r="E132" s="357"/>
      <c r="F132" s="184" t="s">
        <v>77</v>
      </c>
      <c r="G132" s="181">
        <v>0</v>
      </c>
      <c r="H132" s="297" t="s">
        <v>436</v>
      </c>
      <c r="I132" s="301" t="s">
        <v>437</v>
      </c>
      <c r="J132" s="253"/>
      <c r="K132" s="253"/>
      <c r="L132" s="253"/>
      <c r="M132" s="253"/>
      <c r="N132" s="253"/>
      <c r="O132" s="253"/>
      <c r="P132" s="253"/>
      <c r="Q132" s="299"/>
    </row>
    <row r="133" spans="1:18" ht="106.5" customHeight="1" thickBot="1" x14ac:dyDescent="0.25">
      <c r="A133" s="273"/>
      <c r="B133" s="255">
        <v>43</v>
      </c>
      <c r="C133" s="138"/>
      <c r="D133" s="290"/>
      <c r="E133" s="259" t="s">
        <v>443</v>
      </c>
      <c r="F133" s="184" t="s">
        <v>77</v>
      </c>
      <c r="G133" s="181">
        <v>0</v>
      </c>
      <c r="H133" s="297" t="s">
        <v>473</v>
      </c>
      <c r="I133" s="289" t="s">
        <v>474</v>
      </c>
      <c r="J133" s="289"/>
      <c r="K133" s="253"/>
      <c r="L133" s="253"/>
      <c r="M133" s="253"/>
      <c r="N133" s="253"/>
      <c r="O133" s="253"/>
      <c r="P133" s="253"/>
      <c r="Q133" s="253"/>
    </row>
    <row r="134" spans="1:18" ht="18.75" thickBot="1" x14ac:dyDescent="0.25">
      <c r="A134" s="190"/>
      <c r="B134" s="287" t="s">
        <v>285</v>
      </c>
      <c r="C134" s="131"/>
      <c r="D134" s="288"/>
      <c r="E134" s="131"/>
      <c r="F134" s="149"/>
      <c r="G134" s="292">
        <f>SUM(G6:G133)</f>
        <v>50042894.100799993</v>
      </c>
      <c r="H134" s="160"/>
      <c r="I134" s="175"/>
      <c r="J134" s="274"/>
      <c r="K134" s="274"/>
      <c r="L134" s="274"/>
      <c r="M134" s="274"/>
      <c r="N134" s="274"/>
      <c r="O134" s="275"/>
      <c r="P134" s="275"/>
      <c r="Q134" s="275"/>
      <c r="R134" s="200"/>
    </row>
    <row r="135" spans="1:18" ht="187.5" customHeight="1" x14ac:dyDescent="0.2">
      <c r="A135" s="190"/>
      <c r="B135" s="276"/>
      <c r="C135" s="276"/>
      <c r="D135" s="276"/>
      <c r="H135" s="161"/>
      <c r="I135" s="176"/>
      <c r="J135" s="200"/>
      <c r="R135" s="200"/>
    </row>
    <row r="136" spans="1:18" ht="12.75" customHeight="1" x14ac:dyDescent="0.2">
      <c r="A136" s="190"/>
      <c r="B136" s="276"/>
      <c r="C136" s="276"/>
      <c r="D136" s="276"/>
      <c r="H136" s="161"/>
      <c r="I136" s="176"/>
      <c r="J136" s="200"/>
      <c r="R136" s="200"/>
    </row>
    <row r="137" spans="1:18" ht="43.5" customHeight="1" x14ac:dyDescent="0.25">
      <c r="A137" s="190"/>
      <c r="B137" s="277" t="s">
        <v>294</v>
      </c>
      <c r="C137" s="278"/>
      <c r="D137" s="278"/>
      <c r="R137" s="200"/>
    </row>
    <row r="138" spans="1:18" ht="43.5" customHeight="1" thickBot="1" x14ac:dyDescent="0.3">
      <c r="A138" s="279"/>
      <c r="B138" s="277" t="s">
        <v>316</v>
      </c>
      <c r="C138" s="278"/>
      <c r="D138" s="278"/>
      <c r="R138" s="200"/>
    </row>
    <row r="139" spans="1:18" x14ac:dyDescent="0.2">
      <c r="A139" s="362" t="s">
        <v>124</v>
      </c>
      <c r="B139" s="280"/>
      <c r="C139" s="280"/>
      <c r="D139" s="280"/>
      <c r="R139" s="200"/>
    </row>
    <row r="140" spans="1:18" ht="196.5" customHeight="1" x14ac:dyDescent="0.2">
      <c r="A140" s="363"/>
      <c r="B140" s="280"/>
      <c r="C140" s="280"/>
      <c r="D140" s="280"/>
      <c r="R140" s="200"/>
    </row>
    <row r="141" spans="1:18" x14ac:dyDescent="0.2">
      <c r="A141" s="363"/>
      <c r="R141" s="200"/>
    </row>
    <row r="142" spans="1:18" ht="89.25" customHeight="1" x14ac:dyDescent="0.2">
      <c r="A142" s="363"/>
      <c r="R142" s="200"/>
    </row>
    <row r="143" spans="1:18" ht="30" customHeight="1" x14ac:dyDescent="0.2">
      <c r="A143" s="363"/>
      <c r="R143" s="200"/>
    </row>
    <row r="144" spans="1:18" ht="48" customHeight="1" x14ac:dyDescent="0.2">
      <c r="A144" s="363"/>
      <c r="R144" s="200"/>
    </row>
    <row r="145" spans="1:18" ht="118.5" customHeight="1" x14ac:dyDescent="0.2">
      <c r="A145" s="363"/>
      <c r="R145" s="200"/>
    </row>
    <row r="146" spans="1:18" ht="38.25" customHeight="1" x14ac:dyDescent="0.2">
      <c r="A146" s="363"/>
      <c r="R146" s="200"/>
    </row>
    <row r="147" spans="1:18" ht="39" customHeight="1" x14ac:dyDescent="0.2">
      <c r="A147" s="363"/>
      <c r="R147" s="200"/>
    </row>
    <row r="148" spans="1:18" ht="117.75" customHeight="1" x14ac:dyDescent="0.2">
      <c r="A148" s="363"/>
      <c r="R148" s="200"/>
    </row>
    <row r="149" spans="1:18" ht="66.75" customHeight="1" x14ac:dyDescent="0.2">
      <c r="A149" s="363"/>
      <c r="R149" s="200"/>
    </row>
    <row r="150" spans="1:18" ht="42.75" customHeight="1" x14ac:dyDescent="0.2">
      <c r="A150" s="363"/>
      <c r="R150" s="200"/>
    </row>
    <row r="151" spans="1:18" ht="91.5" customHeight="1" x14ac:dyDescent="0.2">
      <c r="A151" s="363"/>
      <c r="R151" s="200"/>
    </row>
    <row r="152" spans="1:18" ht="45" customHeight="1" x14ac:dyDescent="0.2">
      <c r="A152" s="363"/>
      <c r="R152" s="200"/>
    </row>
    <row r="153" spans="1:18" ht="59.25" customHeight="1" x14ac:dyDescent="0.2">
      <c r="A153" s="363"/>
      <c r="R153" s="200"/>
    </row>
    <row r="154" spans="1:18" ht="222" customHeight="1" x14ac:dyDescent="0.2">
      <c r="A154" s="363"/>
      <c r="R154" s="200"/>
    </row>
    <row r="155" spans="1:18" x14ac:dyDescent="0.2">
      <c r="A155" s="363"/>
      <c r="R155" s="200"/>
    </row>
    <row r="156" spans="1:18" x14ac:dyDescent="0.2">
      <c r="A156" s="363"/>
      <c r="R156" s="200"/>
    </row>
    <row r="157" spans="1:18" ht="102" customHeight="1" x14ac:dyDescent="0.2">
      <c r="A157" s="363"/>
      <c r="R157" s="200"/>
    </row>
    <row r="158" spans="1:18" ht="30" customHeight="1" x14ac:dyDescent="0.2">
      <c r="A158" s="363"/>
      <c r="R158" s="200"/>
    </row>
    <row r="159" spans="1:18" ht="45.75" customHeight="1" x14ac:dyDescent="0.2">
      <c r="A159" s="363"/>
      <c r="R159" s="200"/>
    </row>
    <row r="160" spans="1:18" x14ac:dyDescent="0.2">
      <c r="A160" s="363"/>
      <c r="R160" s="200"/>
    </row>
    <row r="161" spans="1:18" ht="81.75" customHeight="1" x14ac:dyDescent="0.2">
      <c r="A161" s="363"/>
      <c r="R161" s="200"/>
    </row>
    <row r="162" spans="1:18" x14ac:dyDescent="0.2">
      <c r="A162" s="363"/>
      <c r="R162" s="200"/>
    </row>
    <row r="163" spans="1:18" ht="113.25" customHeight="1" x14ac:dyDescent="0.2">
      <c r="A163" s="363"/>
      <c r="R163" s="200"/>
    </row>
    <row r="164" spans="1:18" ht="20.25" customHeight="1" x14ac:dyDescent="0.2">
      <c r="A164" s="363"/>
      <c r="R164" s="200"/>
    </row>
    <row r="165" spans="1:18" ht="27.75" customHeight="1" x14ac:dyDescent="0.2">
      <c r="A165" s="363"/>
      <c r="R165" s="200"/>
    </row>
    <row r="166" spans="1:18" ht="41.25" customHeight="1" x14ac:dyDescent="0.2">
      <c r="A166" s="363"/>
      <c r="R166" s="200"/>
    </row>
    <row r="167" spans="1:18" ht="78" customHeight="1" x14ac:dyDescent="0.2">
      <c r="A167" s="363"/>
      <c r="R167" s="200"/>
    </row>
    <row r="168" spans="1:18" ht="59.25" customHeight="1" x14ac:dyDescent="0.2">
      <c r="A168" s="363"/>
      <c r="R168" s="200"/>
    </row>
    <row r="169" spans="1:18" ht="154.5" customHeight="1" x14ac:dyDescent="0.2">
      <c r="A169" s="363"/>
      <c r="R169" s="200"/>
    </row>
    <row r="170" spans="1:18" ht="264" customHeight="1" x14ac:dyDescent="0.2">
      <c r="A170" s="363"/>
      <c r="R170" s="200"/>
    </row>
    <row r="171" spans="1:18" ht="120.75" customHeight="1" x14ac:dyDescent="0.2">
      <c r="A171" s="363"/>
      <c r="R171" s="200"/>
    </row>
    <row r="172" spans="1:18" x14ac:dyDescent="0.2">
      <c r="A172" s="363"/>
      <c r="R172" s="200"/>
    </row>
    <row r="173" spans="1:18" x14ac:dyDescent="0.2">
      <c r="A173" s="363"/>
      <c r="R173" s="200"/>
    </row>
    <row r="174" spans="1:18" ht="175.5" customHeight="1" x14ac:dyDescent="0.2">
      <c r="A174" s="363"/>
    </row>
    <row r="175" spans="1:18" ht="247.5" customHeight="1" x14ac:dyDescent="0.2">
      <c r="A175" s="363"/>
    </row>
    <row r="176" spans="1:18" ht="18" x14ac:dyDescent="0.2">
      <c r="A176" s="281"/>
    </row>
    <row r="177" spans="1:1" ht="18" x14ac:dyDescent="0.2">
      <c r="A177" s="281"/>
    </row>
    <row r="179" spans="1:1" ht="15" x14ac:dyDescent="0.25">
      <c r="A179" s="282" t="s">
        <v>293</v>
      </c>
    </row>
    <row r="180" spans="1:1" ht="15" x14ac:dyDescent="0.25">
      <c r="A180" s="282" t="s">
        <v>295</v>
      </c>
    </row>
    <row r="181" spans="1:1" x14ac:dyDescent="0.2">
      <c r="A181" s="283"/>
    </row>
    <row r="182" spans="1:1" x14ac:dyDescent="0.2">
      <c r="A182" s="283"/>
    </row>
  </sheetData>
  <autoFilter ref="A4:Q183">
    <filterColumn colId="9" showButton="0"/>
    <filterColumn colId="10" showButton="0"/>
    <filterColumn colId="11" showButton="0"/>
    <filterColumn colId="12" showButton="0"/>
  </autoFilter>
  <mergeCells count="139">
    <mergeCell ref="E27:E29"/>
    <mergeCell ref="B104:B107"/>
    <mergeCell ref="C104:C107"/>
    <mergeCell ref="D104:D107"/>
    <mergeCell ref="E104:E107"/>
    <mergeCell ref="B108:B109"/>
    <mergeCell ref="C108:C109"/>
    <mergeCell ref="D108:D109"/>
    <mergeCell ref="E108:E109"/>
    <mergeCell ref="B97:B100"/>
    <mergeCell ref="C97:C100"/>
    <mergeCell ref="D97:D100"/>
    <mergeCell ref="E97:E100"/>
    <mergeCell ref="B101:B103"/>
    <mergeCell ref="C101:C103"/>
    <mergeCell ref="D101:D103"/>
    <mergeCell ref="E101:E103"/>
    <mergeCell ref="E89:E92"/>
    <mergeCell ref="B93:B96"/>
    <mergeCell ref="C93:C96"/>
    <mergeCell ref="D93:D96"/>
    <mergeCell ref="A81:A110"/>
    <mergeCell ref="B81:B84"/>
    <mergeCell ref="C81:C84"/>
    <mergeCell ref="D81:D84"/>
    <mergeCell ref="E81:E84"/>
    <mergeCell ref="B85:B88"/>
    <mergeCell ref="C85:C88"/>
    <mergeCell ref="D85:D88"/>
    <mergeCell ref="E85:E88"/>
    <mergeCell ref="B89:B92"/>
    <mergeCell ref="C89:C92"/>
    <mergeCell ref="D89:D92"/>
    <mergeCell ref="E72:E76"/>
    <mergeCell ref="B67:B71"/>
    <mergeCell ref="C67:C71"/>
    <mergeCell ref="D67:D71"/>
    <mergeCell ref="E67:E71"/>
    <mergeCell ref="E93:E96"/>
    <mergeCell ref="B77:B80"/>
    <mergeCell ref="C77:C80"/>
    <mergeCell ref="D77:D80"/>
    <mergeCell ref="E77:E80"/>
    <mergeCell ref="E21:E23"/>
    <mergeCell ref="E130:E132"/>
    <mergeCell ref="E62:E66"/>
    <mergeCell ref="E120:E122"/>
    <mergeCell ref="E35:E38"/>
    <mergeCell ref="E39:E41"/>
    <mergeCell ref="E24:E26"/>
    <mergeCell ref="A139:A175"/>
    <mergeCell ref="B39:B41"/>
    <mergeCell ref="C39:C41"/>
    <mergeCell ref="D39:D41"/>
    <mergeCell ref="C123:C125"/>
    <mergeCell ref="E30:E34"/>
    <mergeCell ref="E123:E125"/>
    <mergeCell ref="E127:E128"/>
    <mergeCell ref="E42:E45"/>
    <mergeCell ref="E46:E49"/>
    <mergeCell ref="E58:E61"/>
    <mergeCell ref="E50:E53"/>
    <mergeCell ref="C54:C57"/>
    <mergeCell ref="D54:D57"/>
    <mergeCell ref="E54:E57"/>
    <mergeCell ref="B72:B76"/>
    <mergeCell ref="C72:C76"/>
    <mergeCell ref="B130:B132"/>
    <mergeCell ref="C130:C132"/>
    <mergeCell ref="D130:D132"/>
    <mergeCell ref="D116:D117"/>
    <mergeCell ref="B120:B122"/>
    <mergeCell ref="C120:C122"/>
    <mergeCell ref="B123:B125"/>
    <mergeCell ref="D123:D125"/>
    <mergeCell ref="D120:D122"/>
    <mergeCell ref="B127:B128"/>
    <mergeCell ref="C127:C128"/>
    <mergeCell ref="D127:D128"/>
    <mergeCell ref="D4:D5"/>
    <mergeCell ref="C4:C5"/>
    <mergeCell ref="D30:D34"/>
    <mergeCell ref="C118:C119"/>
    <mergeCell ref="D118:D119"/>
    <mergeCell ref="B35:B38"/>
    <mergeCell ref="D15:D17"/>
    <mergeCell ref="C30:C34"/>
    <mergeCell ref="B46:B49"/>
    <mergeCell ref="C46:C49"/>
    <mergeCell ref="D46:D49"/>
    <mergeCell ref="B58:B61"/>
    <mergeCell ref="C58:C61"/>
    <mergeCell ref="B12:B14"/>
    <mergeCell ref="C12:C14"/>
    <mergeCell ref="D12:D14"/>
    <mergeCell ref="B62:B66"/>
    <mergeCell ref="C62:C66"/>
    <mergeCell ref="D62:D66"/>
    <mergeCell ref="D58:D61"/>
    <mergeCell ref="B50:B53"/>
    <mergeCell ref="C50:C53"/>
    <mergeCell ref="D50:D53"/>
    <mergeCell ref="B54:B57"/>
    <mergeCell ref="B30:B34"/>
    <mergeCell ref="D35:D38"/>
    <mergeCell ref="C35:C38"/>
    <mergeCell ref="B118:B119"/>
    <mergeCell ref="B15:B17"/>
    <mergeCell ref="B21:B23"/>
    <mergeCell ref="C21:C23"/>
    <mergeCell ref="D21:D23"/>
    <mergeCell ref="B24:B26"/>
    <mergeCell ref="C24:C26"/>
    <mergeCell ref="D72:D76"/>
    <mergeCell ref="B27:B29"/>
    <mergeCell ref="E15:E17"/>
    <mergeCell ref="B18:B20"/>
    <mergeCell ref="C18:C20"/>
    <mergeCell ref="D18:D20"/>
    <mergeCell ref="D24:D26"/>
    <mergeCell ref="B42:B45"/>
    <mergeCell ref="J4:N4"/>
    <mergeCell ref="I4:I5"/>
    <mergeCell ref="E118:E119"/>
    <mergeCell ref="G4:G5"/>
    <mergeCell ref="E4:E5"/>
    <mergeCell ref="H4:H5"/>
    <mergeCell ref="F4:F5"/>
    <mergeCell ref="E12:E14"/>
    <mergeCell ref="C15:C17"/>
    <mergeCell ref="E18:E20"/>
    <mergeCell ref="B116:B117"/>
    <mergeCell ref="E116:E117"/>
    <mergeCell ref="C116:C117"/>
    <mergeCell ref="C42:C45"/>
    <mergeCell ref="D42:D45"/>
    <mergeCell ref="B111:B115"/>
    <mergeCell ref="E111:E115"/>
    <mergeCell ref="B4:B5"/>
  </mergeCells>
  <phoneticPr fontId="24" type="noConversion"/>
  <printOptions horizontalCentered="1"/>
  <pageMargins left="0.19685039370078741" right="0.19685039370078741" top="0.78740157480314965" bottom="0.39370078740157483" header="0.43307086614173229" footer="0"/>
  <pageSetup paperSize="9" scale="10" fitToHeight="4"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84"/>
      <c r="C2" s="384"/>
      <c r="D2" s="384"/>
      <c r="E2" s="384"/>
      <c r="F2" s="384"/>
      <c r="G2" s="384"/>
      <c r="H2" s="384"/>
      <c r="I2" s="384"/>
      <c r="J2" s="384"/>
      <c r="K2" s="384"/>
      <c r="L2" s="384"/>
    </row>
    <row r="3" spans="2:12" ht="21" customHeight="1" x14ac:dyDescent="0.2">
      <c r="B3" s="385" t="s">
        <v>282</v>
      </c>
      <c r="C3" s="385"/>
      <c r="D3" s="385"/>
      <c r="E3" s="385"/>
      <c r="F3" s="385"/>
      <c r="G3" s="385"/>
      <c r="H3" s="385"/>
      <c r="I3" s="385"/>
      <c r="J3" s="385"/>
      <c r="K3" s="385"/>
      <c r="L3" s="385"/>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86" t="s">
        <v>123</v>
      </c>
      <c r="C6" s="366">
        <v>1</v>
      </c>
      <c r="D6" s="369" t="s">
        <v>61</v>
      </c>
      <c r="E6" s="369" t="s">
        <v>61</v>
      </c>
      <c r="F6" s="372" t="s">
        <v>0</v>
      </c>
      <c r="G6" s="67" t="s">
        <v>72</v>
      </c>
      <c r="H6" s="68">
        <v>20062731.359999999</v>
      </c>
      <c r="I6" s="68">
        <v>20062731.359999999</v>
      </c>
      <c r="J6" s="69">
        <f>+H6-I6</f>
        <v>0</v>
      </c>
      <c r="K6" s="70" t="s">
        <v>52</v>
      </c>
      <c r="L6" s="71" t="s">
        <v>62</v>
      </c>
    </row>
    <row r="7" spans="2:12" ht="73.5" customHeight="1" thickBot="1" x14ac:dyDescent="0.25">
      <c r="B7" s="386"/>
      <c r="C7" s="368"/>
      <c r="D7" s="371"/>
      <c r="E7" s="371"/>
      <c r="F7" s="374"/>
      <c r="G7" s="73" t="s">
        <v>77</v>
      </c>
      <c r="H7" s="74">
        <v>37622611</v>
      </c>
      <c r="I7" s="74">
        <v>37622611</v>
      </c>
      <c r="J7" s="75">
        <f t="shared" ref="J7:J69" si="0">+H7-I7</f>
        <v>0</v>
      </c>
      <c r="K7" s="72" t="s">
        <v>96</v>
      </c>
      <c r="L7" s="76" t="s">
        <v>103</v>
      </c>
    </row>
    <row r="8" spans="2:12" ht="63" customHeight="1" thickBot="1" x14ac:dyDescent="0.25">
      <c r="B8" s="386"/>
      <c r="C8" s="77">
        <v>2</v>
      </c>
      <c r="D8" s="78" t="s">
        <v>61</v>
      </c>
      <c r="E8" s="78" t="s">
        <v>61</v>
      </c>
      <c r="F8" s="79" t="s">
        <v>1</v>
      </c>
      <c r="G8" s="79" t="s">
        <v>95</v>
      </c>
      <c r="H8" s="80">
        <v>986076</v>
      </c>
      <c r="I8" s="80">
        <v>500000</v>
      </c>
      <c r="J8" s="81">
        <f>+H8-I8</f>
        <v>486076</v>
      </c>
      <c r="K8" s="82" t="s">
        <v>97</v>
      </c>
      <c r="L8" s="83" t="s">
        <v>104</v>
      </c>
    </row>
    <row r="9" spans="2:12" ht="57.75" customHeight="1" x14ac:dyDescent="0.2">
      <c r="B9" s="386"/>
      <c r="C9" s="366">
        <v>3</v>
      </c>
      <c r="D9" s="369">
        <v>180989</v>
      </c>
      <c r="E9" s="369" t="s">
        <v>40</v>
      </c>
      <c r="F9" s="372" t="s">
        <v>7</v>
      </c>
      <c r="G9" s="67" t="s">
        <v>95</v>
      </c>
      <c r="H9" s="68">
        <v>55937.77</v>
      </c>
      <c r="I9" s="68">
        <v>55937.77</v>
      </c>
      <c r="J9" s="69">
        <f t="shared" si="0"/>
        <v>0</v>
      </c>
      <c r="K9" s="70" t="s">
        <v>97</v>
      </c>
      <c r="L9" s="71" t="s">
        <v>86</v>
      </c>
    </row>
    <row r="10" spans="2:12" ht="31.15" customHeight="1" x14ac:dyDescent="0.2">
      <c r="B10" s="386"/>
      <c r="C10" s="367"/>
      <c r="D10" s="370"/>
      <c r="E10" s="370"/>
      <c r="F10" s="373"/>
      <c r="G10" s="86" t="s">
        <v>72</v>
      </c>
      <c r="H10" s="87">
        <v>139983.38</v>
      </c>
      <c r="I10" s="87">
        <v>70834.960000000006</v>
      </c>
      <c r="J10" s="88">
        <f t="shared" si="0"/>
        <v>69148.42</v>
      </c>
      <c r="K10" s="89" t="s">
        <v>80</v>
      </c>
      <c r="L10" s="379" t="s">
        <v>105</v>
      </c>
    </row>
    <row r="11" spans="2:12" ht="31.9" customHeight="1" thickBot="1" x14ac:dyDescent="0.25">
      <c r="B11" s="386"/>
      <c r="C11" s="368"/>
      <c r="D11" s="371"/>
      <c r="E11" s="371"/>
      <c r="F11" s="374"/>
      <c r="G11" s="73" t="s">
        <v>77</v>
      </c>
      <c r="H11" s="74">
        <v>742641.03</v>
      </c>
      <c r="I11" s="74">
        <v>0</v>
      </c>
      <c r="J11" s="88">
        <f t="shared" si="0"/>
        <v>742641.03</v>
      </c>
      <c r="K11" s="72" t="s">
        <v>80</v>
      </c>
      <c r="L11" s="378"/>
    </row>
    <row r="12" spans="2:12" ht="37.9" customHeight="1" x14ac:dyDescent="0.2">
      <c r="B12" s="386"/>
      <c r="C12" s="366">
        <v>4</v>
      </c>
      <c r="D12" s="369">
        <v>181085</v>
      </c>
      <c r="E12" s="369" t="s">
        <v>40</v>
      </c>
      <c r="F12" s="372" t="s">
        <v>28</v>
      </c>
      <c r="G12" s="67" t="s">
        <v>95</v>
      </c>
      <c r="H12" s="68">
        <v>31400</v>
      </c>
      <c r="I12" s="68">
        <v>0</v>
      </c>
      <c r="J12" s="69">
        <f t="shared" si="0"/>
        <v>31400</v>
      </c>
      <c r="K12" s="70" t="s">
        <v>98</v>
      </c>
      <c r="L12" s="377" t="s">
        <v>106</v>
      </c>
    </row>
    <row r="13" spans="2:12" ht="62.25" customHeight="1" thickBot="1" x14ac:dyDescent="0.25">
      <c r="B13" s="386"/>
      <c r="C13" s="368">
        <v>3</v>
      </c>
      <c r="D13" s="371">
        <v>180989</v>
      </c>
      <c r="E13" s="371" t="s">
        <v>40</v>
      </c>
      <c r="F13" s="374"/>
      <c r="G13" s="73" t="s">
        <v>77</v>
      </c>
      <c r="H13" s="74">
        <v>5526271.46</v>
      </c>
      <c r="I13" s="74">
        <v>2210508.5840000003</v>
      </c>
      <c r="J13" s="75">
        <f t="shared" si="0"/>
        <v>3315762.8759999997</v>
      </c>
      <c r="K13" s="90" t="s">
        <v>97</v>
      </c>
      <c r="L13" s="378"/>
    </row>
    <row r="14" spans="2:12" ht="48" customHeight="1" x14ac:dyDescent="0.2">
      <c r="B14" s="386"/>
      <c r="C14" s="366">
        <v>5</v>
      </c>
      <c r="D14" s="369">
        <v>1809209</v>
      </c>
      <c r="E14" s="369" t="s">
        <v>40</v>
      </c>
      <c r="F14" s="372" t="s">
        <v>29</v>
      </c>
      <c r="G14" s="67" t="s">
        <v>95</v>
      </c>
      <c r="H14" s="68">
        <v>31400</v>
      </c>
      <c r="I14" s="68">
        <v>0</v>
      </c>
      <c r="J14" s="69">
        <f t="shared" si="0"/>
        <v>31400</v>
      </c>
      <c r="K14" s="70" t="s">
        <v>98</v>
      </c>
      <c r="L14" s="377" t="s">
        <v>106</v>
      </c>
    </row>
    <row r="15" spans="2:12" ht="63.75" customHeight="1" thickBot="1" x14ac:dyDescent="0.25">
      <c r="B15" s="386"/>
      <c r="C15" s="368">
        <v>4</v>
      </c>
      <c r="D15" s="371">
        <v>1809209</v>
      </c>
      <c r="E15" s="371" t="s">
        <v>40</v>
      </c>
      <c r="F15" s="374"/>
      <c r="G15" s="73" t="s">
        <v>77</v>
      </c>
      <c r="H15" s="74">
        <v>1204125.5</v>
      </c>
      <c r="I15" s="74">
        <v>481650.2</v>
      </c>
      <c r="J15" s="75">
        <f t="shared" si="0"/>
        <v>722475.3</v>
      </c>
      <c r="K15" s="90" t="s">
        <v>97</v>
      </c>
      <c r="L15" s="378"/>
    </row>
    <row r="16" spans="2:12" ht="41.25" customHeight="1" x14ac:dyDescent="0.2">
      <c r="B16" s="386"/>
      <c r="C16" s="366">
        <v>6</v>
      </c>
      <c r="D16" s="369">
        <v>181094</v>
      </c>
      <c r="E16" s="369" t="s">
        <v>40</v>
      </c>
      <c r="F16" s="372" t="s">
        <v>30</v>
      </c>
      <c r="G16" s="67" t="s">
        <v>95</v>
      </c>
      <c r="H16" s="68">
        <v>31700</v>
      </c>
      <c r="I16" s="68">
        <v>0</v>
      </c>
      <c r="J16" s="69">
        <f t="shared" si="0"/>
        <v>31700</v>
      </c>
      <c r="K16" s="70" t="s">
        <v>98</v>
      </c>
      <c r="L16" s="377" t="s">
        <v>106</v>
      </c>
    </row>
    <row r="17" spans="2:14" ht="60.75" customHeight="1" thickBot="1" x14ac:dyDescent="0.25">
      <c r="B17" s="386"/>
      <c r="C17" s="368">
        <v>5</v>
      </c>
      <c r="D17" s="371">
        <v>181094</v>
      </c>
      <c r="E17" s="371" t="s">
        <v>40</v>
      </c>
      <c r="F17" s="374" t="s">
        <v>4</v>
      </c>
      <c r="G17" s="73" t="s">
        <v>77</v>
      </c>
      <c r="H17" s="74">
        <v>1342750</v>
      </c>
      <c r="I17" s="74">
        <v>537100</v>
      </c>
      <c r="J17" s="75">
        <f t="shared" si="0"/>
        <v>805650</v>
      </c>
      <c r="K17" s="90" t="s">
        <v>97</v>
      </c>
      <c r="L17" s="378"/>
    </row>
    <row r="18" spans="2:14" ht="63.6" customHeight="1" thickBot="1" x14ac:dyDescent="0.25">
      <c r="B18" s="386"/>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86"/>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86"/>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86"/>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86"/>
      <c r="C22" s="366">
        <v>11</v>
      </c>
      <c r="D22" s="369">
        <v>269832</v>
      </c>
      <c r="E22" s="369" t="s">
        <v>49</v>
      </c>
      <c r="F22" s="372" t="s">
        <v>11</v>
      </c>
      <c r="G22" s="67" t="s">
        <v>72</v>
      </c>
      <c r="H22" s="68">
        <v>1330082.0900000001</v>
      </c>
      <c r="I22" s="375">
        <v>1510047.5</v>
      </c>
      <c r="J22" s="382">
        <f>+H22+H23-I22</f>
        <v>2161436.9400000004</v>
      </c>
      <c r="K22" s="380" t="s">
        <v>100</v>
      </c>
      <c r="L22" s="388" t="s">
        <v>278</v>
      </c>
      <c r="N22">
        <f>+H22*0.4</f>
        <v>532032.83600000001</v>
      </c>
    </row>
    <row r="23" spans="2:14" ht="45.6" customHeight="1" thickBot="1" x14ac:dyDescent="0.25">
      <c r="B23" s="386"/>
      <c r="C23" s="368"/>
      <c r="D23" s="371"/>
      <c r="E23" s="371"/>
      <c r="F23" s="374"/>
      <c r="G23" s="73" t="s">
        <v>77</v>
      </c>
      <c r="H23" s="74">
        <v>2341402.35</v>
      </c>
      <c r="I23" s="376"/>
      <c r="J23" s="383"/>
      <c r="K23" s="381"/>
      <c r="L23" s="389"/>
      <c r="N23" s="27">
        <f>+I22-N22</f>
        <v>978014.66399999999</v>
      </c>
    </row>
    <row r="24" spans="2:14" ht="30.6" customHeight="1" x14ac:dyDescent="0.2">
      <c r="B24" s="386"/>
      <c r="C24" s="366">
        <v>12</v>
      </c>
      <c r="D24" s="369">
        <v>274698</v>
      </c>
      <c r="E24" s="369" t="s">
        <v>83</v>
      </c>
      <c r="F24" s="372" t="s">
        <v>51</v>
      </c>
      <c r="G24" s="67" t="s">
        <v>95</v>
      </c>
      <c r="H24" s="68">
        <v>30962</v>
      </c>
      <c r="I24" s="68">
        <v>0</v>
      </c>
      <c r="J24" s="69">
        <f t="shared" si="0"/>
        <v>30962</v>
      </c>
      <c r="K24" s="70" t="s">
        <v>88</v>
      </c>
      <c r="L24" s="377" t="s">
        <v>275</v>
      </c>
    </row>
    <row r="25" spans="2:14" ht="42.6" customHeight="1" x14ac:dyDescent="0.2">
      <c r="B25" s="386"/>
      <c r="C25" s="367"/>
      <c r="D25" s="370"/>
      <c r="E25" s="370"/>
      <c r="F25" s="373"/>
      <c r="G25" s="86" t="s">
        <v>72</v>
      </c>
      <c r="H25" s="87">
        <v>911156.6</v>
      </c>
      <c r="I25" s="87">
        <v>1680000</v>
      </c>
      <c r="J25" s="91">
        <f t="shared" si="0"/>
        <v>-768843.4</v>
      </c>
      <c r="K25" s="89" t="s">
        <v>101</v>
      </c>
      <c r="L25" s="379"/>
    </row>
    <row r="26" spans="2:14" ht="36.6" customHeight="1" thickBot="1" x14ac:dyDescent="0.25">
      <c r="B26" s="386"/>
      <c r="C26" s="368"/>
      <c r="D26" s="371"/>
      <c r="E26" s="371"/>
      <c r="F26" s="374"/>
      <c r="G26" s="73" t="s">
        <v>77</v>
      </c>
      <c r="H26" s="74">
        <v>8375698</v>
      </c>
      <c r="I26" s="74">
        <v>5220000</v>
      </c>
      <c r="J26" s="75">
        <f t="shared" si="0"/>
        <v>3155698</v>
      </c>
      <c r="K26" s="72" t="s">
        <v>26</v>
      </c>
      <c r="L26" s="378"/>
    </row>
    <row r="27" spans="2:14" ht="71.25" customHeight="1" thickBot="1" x14ac:dyDescent="0.25">
      <c r="B27" s="386"/>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86"/>
      <c r="C28" s="366">
        <v>14</v>
      </c>
      <c r="D28" s="369">
        <v>273254</v>
      </c>
      <c r="E28" s="369" t="s">
        <v>82</v>
      </c>
      <c r="F28" s="372" t="s">
        <v>56</v>
      </c>
      <c r="G28" s="67" t="s">
        <v>95</v>
      </c>
      <c r="H28" s="68">
        <v>84530</v>
      </c>
      <c r="I28" s="68">
        <v>84530</v>
      </c>
      <c r="J28" s="69">
        <f t="shared" si="0"/>
        <v>0</v>
      </c>
      <c r="K28" s="70" t="s">
        <v>101</v>
      </c>
      <c r="L28" s="71" t="s">
        <v>91</v>
      </c>
    </row>
    <row r="29" spans="2:14" ht="30" customHeight="1" x14ac:dyDescent="0.2">
      <c r="B29" s="386"/>
      <c r="C29" s="367"/>
      <c r="D29" s="370"/>
      <c r="E29" s="370"/>
      <c r="F29" s="373"/>
      <c r="G29" s="86" t="s">
        <v>72</v>
      </c>
      <c r="H29" s="87">
        <v>138122</v>
      </c>
      <c r="I29" s="87">
        <v>0</v>
      </c>
      <c r="J29" s="88">
        <f t="shared" si="0"/>
        <v>138122</v>
      </c>
      <c r="K29" s="89" t="s">
        <v>80</v>
      </c>
      <c r="L29" s="379" t="s">
        <v>271</v>
      </c>
    </row>
    <row r="30" spans="2:14" ht="27" customHeight="1" thickBot="1" x14ac:dyDescent="0.25">
      <c r="B30" s="386"/>
      <c r="C30" s="368"/>
      <c r="D30" s="371"/>
      <c r="E30" s="371"/>
      <c r="F30" s="374"/>
      <c r="G30" s="73" t="s">
        <v>77</v>
      </c>
      <c r="H30" s="74">
        <v>887354</v>
      </c>
      <c r="I30" s="74">
        <v>0</v>
      </c>
      <c r="J30" s="75">
        <f t="shared" si="0"/>
        <v>887354</v>
      </c>
      <c r="K30" s="72" t="s">
        <v>80</v>
      </c>
      <c r="L30" s="378"/>
    </row>
    <row r="31" spans="2:14" ht="51" customHeight="1" thickBot="1" x14ac:dyDescent="0.25">
      <c r="B31" s="386"/>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86"/>
      <c r="C32" s="366">
        <v>16</v>
      </c>
      <c r="D32" s="369">
        <v>292317</v>
      </c>
      <c r="E32" s="369" t="s">
        <v>85</v>
      </c>
      <c r="F32" s="372" t="s">
        <v>60</v>
      </c>
      <c r="G32" s="67" t="s">
        <v>95</v>
      </c>
      <c r="H32" s="68">
        <v>229564</v>
      </c>
      <c r="I32" s="375">
        <v>22000000</v>
      </c>
      <c r="J32" s="393">
        <f>+H32+H33+H34-I32</f>
        <v>-4000000</v>
      </c>
      <c r="K32" s="397" t="s">
        <v>26</v>
      </c>
      <c r="L32" s="377" t="s">
        <v>276</v>
      </c>
    </row>
    <row r="33" spans="2:12" ht="30.6" customHeight="1" x14ac:dyDescent="0.2">
      <c r="B33" s="386"/>
      <c r="C33" s="367"/>
      <c r="D33" s="370"/>
      <c r="E33" s="370"/>
      <c r="F33" s="373"/>
      <c r="G33" s="86" t="s">
        <v>72</v>
      </c>
      <c r="H33" s="87">
        <v>7059782</v>
      </c>
      <c r="I33" s="387"/>
      <c r="J33" s="394"/>
      <c r="K33" s="398"/>
      <c r="L33" s="379"/>
    </row>
    <row r="34" spans="2:12" ht="25.15" customHeight="1" thickBot="1" x14ac:dyDescent="0.25">
      <c r="B34" s="386"/>
      <c r="C34" s="368"/>
      <c r="D34" s="371"/>
      <c r="E34" s="371"/>
      <c r="F34" s="374"/>
      <c r="G34" s="73" t="s">
        <v>77</v>
      </c>
      <c r="H34" s="74">
        <v>10710654</v>
      </c>
      <c r="I34" s="376"/>
      <c r="J34" s="395"/>
      <c r="K34" s="399"/>
      <c r="L34" s="378"/>
    </row>
    <row r="35" spans="2:12" ht="66" customHeight="1" thickBot="1" x14ac:dyDescent="0.25">
      <c r="B35" s="386"/>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86"/>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90" t="s">
        <v>124</v>
      </c>
      <c r="C37" s="366">
        <v>1</v>
      </c>
      <c r="D37" s="369"/>
      <c r="E37" s="369"/>
      <c r="F37" s="372" t="s">
        <v>3</v>
      </c>
      <c r="G37" s="67" t="s">
        <v>95</v>
      </c>
      <c r="H37" s="93">
        <v>16923.28</v>
      </c>
      <c r="I37" s="93">
        <v>0</v>
      </c>
      <c r="J37" s="69">
        <f t="shared" si="0"/>
        <v>16923.28</v>
      </c>
      <c r="K37" s="70" t="s">
        <v>79</v>
      </c>
      <c r="L37" s="377" t="s">
        <v>110</v>
      </c>
    </row>
    <row r="38" spans="2:12" ht="31.15" customHeight="1" thickBot="1" x14ac:dyDescent="0.25">
      <c r="B38" s="390"/>
      <c r="C38" s="368"/>
      <c r="D38" s="371"/>
      <c r="E38" s="371"/>
      <c r="F38" s="374"/>
      <c r="G38" s="73" t="s">
        <v>72</v>
      </c>
      <c r="H38" s="94">
        <v>293806.98</v>
      </c>
      <c r="I38" s="94">
        <v>493595.73</v>
      </c>
      <c r="J38" s="95">
        <f t="shared" si="0"/>
        <v>-199788.75</v>
      </c>
      <c r="K38" s="90" t="s">
        <v>52</v>
      </c>
      <c r="L38" s="378"/>
    </row>
    <row r="39" spans="2:12" ht="36.6" customHeight="1" x14ac:dyDescent="0.2">
      <c r="B39" s="390"/>
      <c r="C39" s="366">
        <v>2</v>
      </c>
      <c r="D39" s="369">
        <v>274896</v>
      </c>
      <c r="E39" s="369" t="s">
        <v>44</v>
      </c>
      <c r="F39" s="372" t="s">
        <v>13</v>
      </c>
      <c r="G39" s="67" t="s">
        <v>95</v>
      </c>
      <c r="H39" s="68">
        <v>33404.28</v>
      </c>
      <c r="I39" s="68">
        <v>60000</v>
      </c>
      <c r="J39" s="96">
        <f t="shared" si="0"/>
        <v>-26595.72</v>
      </c>
      <c r="K39" s="70" t="s">
        <v>52</v>
      </c>
      <c r="L39" s="71" t="s">
        <v>268</v>
      </c>
    </row>
    <row r="40" spans="2:12" ht="33" customHeight="1" x14ac:dyDescent="0.2">
      <c r="B40" s="390"/>
      <c r="C40" s="367"/>
      <c r="D40" s="370"/>
      <c r="E40" s="370"/>
      <c r="F40" s="373"/>
      <c r="G40" s="86" t="s">
        <v>72</v>
      </c>
      <c r="H40" s="87">
        <v>162899.29</v>
      </c>
      <c r="I40" s="87">
        <v>85735.06</v>
      </c>
      <c r="J40" s="88">
        <f t="shared" si="0"/>
        <v>77164.23000000001</v>
      </c>
      <c r="K40" s="89" t="s">
        <v>80</v>
      </c>
      <c r="L40" s="379" t="s">
        <v>105</v>
      </c>
    </row>
    <row r="41" spans="2:12" ht="30" customHeight="1" thickBot="1" x14ac:dyDescent="0.25">
      <c r="B41" s="390"/>
      <c r="C41" s="368"/>
      <c r="D41" s="371"/>
      <c r="E41" s="371"/>
      <c r="F41" s="374"/>
      <c r="G41" s="73" t="s">
        <v>77</v>
      </c>
      <c r="H41" s="74">
        <v>45122.55</v>
      </c>
      <c r="I41" s="74">
        <v>30081.7</v>
      </c>
      <c r="J41" s="75">
        <f t="shared" si="0"/>
        <v>15040.850000000002</v>
      </c>
      <c r="K41" s="72" t="s">
        <v>80</v>
      </c>
      <c r="L41" s="378"/>
    </row>
    <row r="42" spans="2:12" ht="46.15" customHeight="1" thickBot="1" x14ac:dyDescent="0.25">
      <c r="B42" s="390"/>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90"/>
      <c r="C43" s="366">
        <v>4</v>
      </c>
      <c r="D43" s="369">
        <v>180675</v>
      </c>
      <c r="E43" s="369" t="s">
        <v>35</v>
      </c>
      <c r="F43" s="372" t="s">
        <v>14</v>
      </c>
      <c r="G43" s="67" t="s">
        <v>95</v>
      </c>
      <c r="H43" s="68">
        <v>0</v>
      </c>
      <c r="I43" s="68">
        <v>80000</v>
      </c>
      <c r="J43" s="96">
        <f t="shared" si="0"/>
        <v>-80000</v>
      </c>
      <c r="K43" s="70" t="s">
        <v>101</v>
      </c>
      <c r="L43" s="71" t="s">
        <v>111</v>
      </c>
    </row>
    <row r="44" spans="2:12" ht="30.6" customHeight="1" x14ac:dyDescent="0.2">
      <c r="B44" s="390"/>
      <c r="C44" s="367"/>
      <c r="D44" s="370"/>
      <c r="E44" s="370"/>
      <c r="F44" s="373"/>
      <c r="G44" s="86" t="s">
        <v>72</v>
      </c>
      <c r="H44" s="87">
        <v>752839</v>
      </c>
      <c r="I44" s="87">
        <v>150567.79999999999</v>
      </c>
      <c r="J44" s="88">
        <f t="shared" si="0"/>
        <v>602271.19999999995</v>
      </c>
      <c r="K44" s="89" t="s">
        <v>80</v>
      </c>
      <c r="L44" s="379" t="s">
        <v>105</v>
      </c>
    </row>
    <row r="45" spans="2:12" ht="27" customHeight="1" thickBot="1" x14ac:dyDescent="0.25">
      <c r="B45" s="390"/>
      <c r="C45" s="368"/>
      <c r="D45" s="371"/>
      <c r="E45" s="371"/>
      <c r="F45" s="374"/>
      <c r="G45" s="73" t="s">
        <v>77</v>
      </c>
      <c r="H45" s="74">
        <v>259931</v>
      </c>
      <c r="I45" s="74">
        <v>51986.2</v>
      </c>
      <c r="J45" s="75">
        <f t="shared" si="0"/>
        <v>207944.8</v>
      </c>
      <c r="K45" s="72" t="s">
        <v>80</v>
      </c>
      <c r="L45" s="378"/>
    </row>
    <row r="46" spans="2:12" ht="40.5" customHeight="1" x14ac:dyDescent="0.2">
      <c r="B46" s="390"/>
      <c r="C46" s="366">
        <v>5</v>
      </c>
      <c r="D46" s="369">
        <v>180636</v>
      </c>
      <c r="E46" s="369" t="s">
        <v>68</v>
      </c>
      <c r="F46" s="372" t="s">
        <v>59</v>
      </c>
      <c r="G46" s="67" t="s">
        <v>95</v>
      </c>
      <c r="H46" s="68">
        <v>0</v>
      </c>
      <c r="I46" s="68">
        <v>20000</v>
      </c>
      <c r="J46" s="96">
        <f t="shared" si="0"/>
        <v>-20000</v>
      </c>
      <c r="K46" s="70" t="s">
        <v>26</v>
      </c>
      <c r="L46" s="71" t="s">
        <v>112</v>
      </c>
    </row>
    <row r="47" spans="2:12" ht="29.45" customHeight="1" x14ac:dyDescent="0.2">
      <c r="B47" s="390"/>
      <c r="C47" s="367"/>
      <c r="D47" s="370"/>
      <c r="E47" s="370"/>
      <c r="F47" s="373"/>
      <c r="G47" s="86" t="s">
        <v>72</v>
      </c>
      <c r="H47" s="87">
        <v>565261.09</v>
      </c>
      <c r="I47" s="87">
        <v>113052.21799999999</v>
      </c>
      <c r="J47" s="88">
        <f t="shared" si="0"/>
        <v>452208.87199999997</v>
      </c>
      <c r="K47" s="89" t="s">
        <v>80</v>
      </c>
      <c r="L47" s="379" t="s">
        <v>105</v>
      </c>
    </row>
    <row r="48" spans="2:12" ht="33" customHeight="1" thickBot="1" x14ac:dyDescent="0.25">
      <c r="B48" s="390"/>
      <c r="C48" s="368"/>
      <c r="D48" s="371"/>
      <c r="E48" s="371"/>
      <c r="F48" s="374"/>
      <c r="G48" s="73" t="s">
        <v>77</v>
      </c>
      <c r="H48" s="74">
        <v>408170</v>
      </c>
      <c r="I48" s="74">
        <v>81634</v>
      </c>
      <c r="J48" s="75">
        <f t="shared" si="0"/>
        <v>326536</v>
      </c>
      <c r="K48" s="72" t="s">
        <v>80</v>
      </c>
      <c r="L48" s="378"/>
    </row>
    <row r="49" spans="2:12" ht="25.9" customHeight="1" x14ac:dyDescent="0.2">
      <c r="B49" s="390"/>
      <c r="C49" s="366">
        <v>6</v>
      </c>
      <c r="D49" s="369">
        <v>182387</v>
      </c>
      <c r="E49" s="369" t="s">
        <v>34</v>
      </c>
      <c r="F49" s="372" t="s">
        <v>24</v>
      </c>
      <c r="G49" s="67" t="s">
        <v>72</v>
      </c>
      <c r="H49" s="93">
        <v>609383.4</v>
      </c>
      <c r="I49" s="93">
        <v>304691.7</v>
      </c>
      <c r="J49" s="69">
        <f t="shared" si="0"/>
        <v>304691.7</v>
      </c>
      <c r="K49" s="70" t="s">
        <v>26</v>
      </c>
      <c r="L49" s="377" t="s">
        <v>269</v>
      </c>
    </row>
    <row r="50" spans="2:12" ht="24.6" customHeight="1" thickBot="1" x14ac:dyDescent="0.25">
      <c r="B50" s="390"/>
      <c r="C50" s="368"/>
      <c r="D50" s="371"/>
      <c r="E50" s="371"/>
      <c r="F50" s="374"/>
      <c r="G50" s="73" t="s">
        <v>77</v>
      </c>
      <c r="H50" s="94">
        <v>355505</v>
      </c>
      <c r="I50" s="74">
        <v>177152.5</v>
      </c>
      <c r="J50" s="75">
        <f t="shared" si="0"/>
        <v>178352.5</v>
      </c>
      <c r="K50" s="90" t="s">
        <v>26</v>
      </c>
      <c r="L50" s="378"/>
    </row>
    <row r="51" spans="2:12" ht="58.9" customHeight="1" x14ac:dyDescent="0.2">
      <c r="B51" s="390"/>
      <c r="C51" s="366">
        <v>7</v>
      </c>
      <c r="D51" s="369">
        <v>206674</v>
      </c>
      <c r="E51" s="369" t="s">
        <v>36</v>
      </c>
      <c r="F51" s="372" t="s">
        <v>33</v>
      </c>
      <c r="G51" s="67" t="s">
        <v>95</v>
      </c>
      <c r="H51" s="68">
        <v>0</v>
      </c>
      <c r="I51" s="68">
        <v>0</v>
      </c>
      <c r="J51" s="69">
        <f t="shared" si="0"/>
        <v>0</v>
      </c>
      <c r="K51" s="70" t="s">
        <v>52</v>
      </c>
      <c r="L51" s="71" t="s">
        <v>270</v>
      </c>
    </row>
    <row r="52" spans="2:12" ht="26.45" customHeight="1" x14ac:dyDescent="0.2">
      <c r="B52" s="390"/>
      <c r="C52" s="367"/>
      <c r="D52" s="370"/>
      <c r="E52" s="370"/>
      <c r="F52" s="373"/>
      <c r="G52" s="86" t="s">
        <v>72</v>
      </c>
      <c r="H52" s="87">
        <v>871085.88</v>
      </c>
      <c r="I52" s="87">
        <v>0</v>
      </c>
      <c r="J52" s="88">
        <f t="shared" si="0"/>
        <v>871085.88</v>
      </c>
      <c r="K52" s="89" t="s">
        <v>80</v>
      </c>
      <c r="L52" s="379" t="s">
        <v>271</v>
      </c>
    </row>
    <row r="53" spans="2:12" ht="27" customHeight="1" thickBot="1" x14ac:dyDescent="0.25">
      <c r="B53" s="390"/>
      <c r="C53" s="368"/>
      <c r="D53" s="371"/>
      <c r="E53" s="371"/>
      <c r="F53" s="374"/>
      <c r="G53" s="73" t="s">
        <v>77</v>
      </c>
      <c r="H53" s="74">
        <v>233817.3</v>
      </c>
      <c r="I53" s="74">
        <v>0</v>
      </c>
      <c r="J53" s="75">
        <f t="shared" si="0"/>
        <v>233817.3</v>
      </c>
      <c r="K53" s="72" t="s">
        <v>80</v>
      </c>
      <c r="L53" s="378"/>
    </row>
    <row r="54" spans="2:12" ht="35.450000000000003" customHeight="1" x14ac:dyDescent="0.2">
      <c r="B54" s="390"/>
      <c r="C54" s="366">
        <v>8</v>
      </c>
      <c r="D54" s="369">
        <v>214353</v>
      </c>
      <c r="E54" s="369" t="s">
        <v>39</v>
      </c>
      <c r="F54" s="372" t="s">
        <v>16</v>
      </c>
      <c r="G54" s="67" t="s">
        <v>95</v>
      </c>
      <c r="H54" s="68">
        <v>14712.3</v>
      </c>
      <c r="I54" s="68">
        <v>70000</v>
      </c>
      <c r="J54" s="96">
        <f t="shared" si="0"/>
        <v>-55287.7</v>
      </c>
      <c r="K54" s="70" t="s">
        <v>52</v>
      </c>
      <c r="L54" s="71" t="s">
        <v>87</v>
      </c>
    </row>
    <row r="55" spans="2:12" ht="31.15" customHeight="1" x14ac:dyDescent="0.2">
      <c r="B55" s="390"/>
      <c r="C55" s="367"/>
      <c r="D55" s="370"/>
      <c r="E55" s="370"/>
      <c r="F55" s="373"/>
      <c r="G55" s="86" t="s">
        <v>72</v>
      </c>
      <c r="H55" s="87">
        <v>450124</v>
      </c>
      <c r="I55" s="87">
        <v>0</v>
      </c>
      <c r="J55" s="88">
        <f t="shared" si="0"/>
        <v>450124</v>
      </c>
      <c r="K55" s="89" t="s">
        <v>80</v>
      </c>
      <c r="L55" s="379" t="s">
        <v>271</v>
      </c>
    </row>
    <row r="56" spans="2:12" ht="33.6" customHeight="1" thickBot="1" x14ac:dyDescent="0.25">
      <c r="B56" s="390"/>
      <c r="C56" s="368"/>
      <c r="D56" s="371"/>
      <c r="E56" s="371"/>
      <c r="F56" s="374"/>
      <c r="G56" s="73" t="s">
        <v>77</v>
      </c>
      <c r="H56" s="74">
        <v>176863.5</v>
      </c>
      <c r="I56" s="74">
        <v>0</v>
      </c>
      <c r="J56" s="88">
        <f t="shared" si="0"/>
        <v>176863.5</v>
      </c>
      <c r="K56" s="72" t="s">
        <v>80</v>
      </c>
      <c r="L56" s="378"/>
    </row>
    <row r="57" spans="2:12" ht="53.25" customHeight="1" x14ac:dyDescent="0.2">
      <c r="B57" s="390"/>
      <c r="C57" s="366">
        <v>9</v>
      </c>
      <c r="D57" s="369">
        <v>214671</v>
      </c>
      <c r="E57" s="369" t="s">
        <v>38</v>
      </c>
      <c r="F57" s="372" t="s">
        <v>15</v>
      </c>
      <c r="G57" s="67" t="s">
        <v>95</v>
      </c>
      <c r="H57" s="68">
        <v>0</v>
      </c>
      <c r="I57" s="68">
        <v>0</v>
      </c>
      <c r="J57" s="69">
        <f t="shared" si="0"/>
        <v>0</v>
      </c>
      <c r="K57" s="70" t="s">
        <v>52</v>
      </c>
      <c r="L57" s="71" t="s">
        <v>272</v>
      </c>
    </row>
    <row r="58" spans="2:12" ht="30.6" customHeight="1" x14ac:dyDescent="0.2">
      <c r="B58" s="390"/>
      <c r="C58" s="367"/>
      <c r="D58" s="370"/>
      <c r="E58" s="370"/>
      <c r="F58" s="373"/>
      <c r="G58" s="86" t="s">
        <v>72</v>
      </c>
      <c r="H58" s="87">
        <v>981340.33</v>
      </c>
      <c r="I58" s="87">
        <v>196268.06599999999</v>
      </c>
      <c r="J58" s="88">
        <f t="shared" si="0"/>
        <v>785072.26399999997</v>
      </c>
      <c r="K58" s="89" t="s">
        <v>80</v>
      </c>
      <c r="L58" s="379" t="s">
        <v>105</v>
      </c>
    </row>
    <row r="59" spans="2:12" ht="31.9" customHeight="1" thickBot="1" x14ac:dyDescent="0.25">
      <c r="B59" s="390"/>
      <c r="C59" s="368"/>
      <c r="D59" s="371"/>
      <c r="E59" s="371"/>
      <c r="F59" s="374"/>
      <c r="G59" s="73" t="s">
        <v>77</v>
      </c>
      <c r="H59" s="74">
        <v>47901.16</v>
      </c>
      <c r="I59" s="74">
        <v>9580.2320000000018</v>
      </c>
      <c r="J59" s="75">
        <f t="shared" si="0"/>
        <v>38320.928</v>
      </c>
      <c r="K59" s="72" t="s">
        <v>80</v>
      </c>
      <c r="L59" s="378"/>
    </row>
    <row r="60" spans="2:12" ht="45.6" customHeight="1" x14ac:dyDescent="0.2">
      <c r="B60" s="390"/>
      <c r="C60" s="366">
        <v>10</v>
      </c>
      <c r="D60" s="369">
        <v>216096</v>
      </c>
      <c r="E60" s="369" t="s">
        <v>37</v>
      </c>
      <c r="F60" s="372" t="s">
        <v>27</v>
      </c>
      <c r="G60" s="67" t="s">
        <v>95</v>
      </c>
      <c r="H60" s="68">
        <v>0</v>
      </c>
      <c r="I60" s="68">
        <v>65213.88</v>
      </c>
      <c r="J60" s="96">
        <f t="shared" si="0"/>
        <v>-65213.88</v>
      </c>
      <c r="K60" s="70" t="s">
        <v>79</v>
      </c>
      <c r="L60" s="71" t="s">
        <v>89</v>
      </c>
    </row>
    <row r="61" spans="2:12" ht="30.6" customHeight="1" x14ac:dyDescent="0.2">
      <c r="B61" s="390"/>
      <c r="C61" s="367"/>
      <c r="D61" s="370"/>
      <c r="E61" s="370"/>
      <c r="F61" s="373"/>
      <c r="G61" s="86" t="s">
        <v>72</v>
      </c>
      <c r="H61" s="87">
        <v>692781.71</v>
      </c>
      <c r="I61" s="87">
        <v>138556.342</v>
      </c>
      <c r="J61" s="88">
        <f t="shared" si="0"/>
        <v>554225.36800000002</v>
      </c>
      <c r="K61" s="89" t="s">
        <v>80</v>
      </c>
      <c r="L61" s="379" t="s">
        <v>113</v>
      </c>
    </row>
    <row r="62" spans="2:12" ht="31.15" customHeight="1" thickBot="1" x14ac:dyDescent="0.25">
      <c r="B62" s="390"/>
      <c r="C62" s="368"/>
      <c r="D62" s="371"/>
      <c r="E62" s="371"/>
      <c r="F62" s="374"/>
      <c r="G62" s="73" t="s">
        <v>77</v>
      </c>
      <c r="H62" s="74">
        <v>243577.8</v>
      </c>
      <c r="I62" s="74">
        <v>48715.56</v>
      </c>
      <c r="J62" s="75">
        <f t="shared" si="0"/>
        <v>194862.24</v>
      </c>
      <c r="K62" s="72" t="s">
        <v>80</v>
      </c>
      <c r="L62" s="378"/>
    </row>
    <row r="63" spans="2:12" ht="41.45" customHeight="1" x14ac:dyDescent="0.2">
      <c r="B63" s="390"/>
      <c r="C63" s="366">
        <v>11</v>
      </c>
      <c r="D63" s="369">
        <v>226585</v>
      </c>
      <c r="E63" s="369" t="s">
        <v>43</v>
      </c>
      <c r="F63" s="372" t="s">
        <v>17</v>
      </c>
      <c r="G63" s="67" t="s">
        <v>95</v>
      </c>
      <c r="H63" s="68">
        <v>19541.52</v>
      </c>
      <c r="I63" s="68">
        <v>70000</v>
      </c>
      <c r="J63" s="96">
        <f t="shared" si="0"/>
        <v>-50458.479999999996</v>
      </c>
      <c r="K63" s="70" t="s">
        <v>101</v>
      </c>
      <c r="L63" s="71" t="s">
        <v>114</v>
      </c>
    </row>
    <row r="64" spans="2:12" ht="28.15" customHeight="1" x14ac:dyDescent="0.2">
      <c r="B64" s="390"/>
      <c r="C64" s="367"/>
      <c r="D64" s="370"/>
      <c r="E64" s="370"/>
      <c r="F64" s="373"/>
      <c r="G64" s="86" t="s">
        <v>72</v>
      </c>
      <c r="H64" s="87">
        <v>745563.05</v>
      </c>
      <c r="I64" s="87">
        <v>0</v>
      </c>
      <c r="J64" s="88">
        <f t="shared" si="0"/>
        <v>745563.05</v>
      </c>
      <c r="K64" s="89" t="s">
        <v>80</v>
      </c>
      <c r="L64" s="379" t="s">
        <v>271</v>
      </c>
    </row>
    <row r="65" spans="2:12" ht="33.6" customHeight="1" thickBot="1" x14ac:dyDescent="0.25">
      <c r="B65" s="390"/>
      <c r="C65" s="368"/>
      <c r="D65" s="371"/>
      <c r="E65" s="371"/>
      <c r="F65" s="374"/>
      <c r="G65" s="73" t="s">
        <v>77</v>
      </c>
      <c r="H65" s="74">
        <v>21992.36</v>
      </c>
      <c r="I65" s="74">
        <v>0</v>
      </c>
      <c r="J65" s="75">
        <f t="shared" si="0"/>
        <v>21992.36</v>
      </c>
      <c r="K65" s="72" t="s">
        <v>80</v>
      </c>
      <c r="L65" s="378"/>
    </row>
    <row r="66" spans="2:12" ht="67.5" customHeight="1" thickBot="1" x14ac:dyDescent="0.25">
      <c r="B66" s="390"/>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90"/>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90"/>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91"/>
      <c r="C69" s="392"/>
      <c r="D69" s="392"/>
      <c r="E69" s="392"/>
      <c r="F69" s="396" t="s">
        <v>21</v>
      </c>
      <c r="G69" s="99" t="s">
        <v>95</v>
      </c>
      <c r="H69" s="100">
        <v>90000</v>
      </c>
      <c r="I69" s="100">
        <v>90000</v>
      </c>
      <c r="J69" s="101">
        <f t="shared" si="0"/>
        <v>0</v>
      </c>
      <c r="K69" s="102" t="s">
        <v>61</v>
      </c>
      <c r="L69" s="103" t="s">
        <v>120</v>
      </c>
    </row>
    <row r="70" spans="2:12" s="16" customFormat="1" ht="35.450000000000003" customHeight="1" x14ac:dyDescent="0.2">
      <c r="B70" s="391"/>
      <c r="C70" s="391"/>
      <c r="D70" s="391"/>
      <c r="E70" s="391"/>
      <c r="F70" s="373"/>
      <c r="G70" s="86" t="s">
        <v>72</v>
      </c>
      <c r="H70" s="87">
        <v>3482871.99</v>
      </c>
      <c r="I70" s="87">
        <v>3482871.99</v>
      </c>
      <c r="J70" s="88">
        <f>+H70-I70</f>
        <v>0</v>
      </c>
      <c r="K70" s="89" t="s">
        <v>61</v>
      </c>
      <c r="L70" s="104" t="s">
        <v>118</v>
      </c>
    </row>
    <row r="71" spans="2:12" ht="84" customHeight="1" x14ac:dyDescent="0.2">
      <c r="B71" s="391"/>
      <c r="C71" s="391"/>
      <c r="D71" s="391"/>
      <c r="E71" s="391"/>
      <c r="F71" s="373"/>
      <c r="G71" s="86" t="s">
        <v>77</v>
      </c>
      <c r="H71" s="87">
        <v>14309029.550000001</v>
      </c>
      <c r="I71" s="87">
        <v>15960588.26</v>
      </c>
      <c r="J71" s="91">
        <f>+H71-I71</f>
        <v>-1651558.709999999</v>
      </c>
      <c r="K71" s="84" t="s">
        <v>61</v>
      </c>
      <c r="L71" s="85" t="s">
        <v>119</v>
      </c>
    </row>
    <row r="72" spans="2:12" ht="46.15" customHeight="1" x14ac:dyDescent="0.2">
      <c r="B72" s="391"/>
      <c r="C72" s="391"/>
      <c r="D72" s="391"/>
      <c r="E72" s="391"/>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91"/>
      <c r="C73" s="391"/>
      <c r="D73" s="391"/>
      <c r="E73" s="391"/>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2018-10-15T20:34:20Z</cp:lastPrinted>
  <dcterms:created xsi:type="dcterms:W3CDTF">2015-02-11T22:58:53Z</dcterms:created>
  <dcterms:modified xsi:type="dcterms:W3CDTF">2019-10-10T16:41:49Z</dcterms:modified>
</cp:coreProperties>
</file>