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a.ayre\Desktop\CARLA\PORTAL DE TRANSPARENCIA 2020\"/>
    </mc:Choice>
  </mc:AlternateContent>
  <bookViews>
    <workbookView xWindow="10065" yWindow="30" windowWidth="11625" windowHeight="10920" firstSheet="3" activeTab="3"/>
  </bookViews>
  <sheets>
    <sheet name="Hoja1" sheetId="8" state="hidden" r:id="rId1"/>
    <sheet name="Formulacion" sheetId="9" state="hidden" r:id="rId2"/>
    <sheet name="RESUMEN" sheetId="5" state="hidden" r:id="rId3"/>
    <sheet name="Transparencia" sheetId="10" r:id="rId4"/>
    <sheet name="Hoja2" sheetId="11" r:id="rId5"/>
    <sheet name="PROYECTOS" sheetId="7" state="hidden" r:id="rId6"/>
  </sheets>
  <externalReferences>
    <externalReference r:id="rId7"/>
  </externalReferences>
  <definedNames>
    <definedName name="_xlnm._FilterDatabase" localSheetId="3" hidden="1">Transparencia!$A$4:$Q$107</definedName>
    <definedName name="_xlnm.Print_Area" localSheetId="3">Transparencia!$A$1:$Q$48</definedName>
    <definedName name="_xlnm.Print_Titles" localSheetId="3">Transparencia!$3:$5</definedName>
  </definedNames>
  <calcPr calcId="162913"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 i="10" l="1"/>
  <c r="G37" i="10" l="1"/>
  <c r="G43" i="10" l="1"/>
  <c r="F52" i="9" l="1"/>
  <c r="E52" i="9"/>
  <c r="D9" i="5"/>
  <c r="C9" i="5"/>
  <c r="C8" i="5"/>
  <c r="D8" i="5"/>
  <c r="C7" i="5"/>
  <c r="D7" i="5"/>
  <c r="N22" i="7"/>
  <c r="N23" i="7" s="1"/>
  <c r="J22" i="7"/>
  <c r="J8" i="7"/>
  <c r="F39" i="9"/>
  <c r="K16" i="9"/>
  <c r="E39" i="9"/>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<sst xmlns="http://schemas.openxmlformats.org/spreadsheetml/2006/main" count="1007" uniqueCount="550">
  <si>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</si>
  <si>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</si>
  <si>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</si>
  <si>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</si>
  <si>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</si>
  <si>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</si>
  <si>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</si>
  <si>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</si>
  <si>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</si>
  <si>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</si>
  <si>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</si>
  <si>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</si>
  <si>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</si>
  <si>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</si>
  <si>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</si>
  <si>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</si>
  <si>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</si>
  <si>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</si>
  <si>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</si>
  <si>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</si>
  <si>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</si>
  <si>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</si>
  <si>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</si>
  <si>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</si>
  <si>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</si>
  <si>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</si>
  <si>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</si>
  <si>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</si>
  <si>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</si>
  <si>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</si>
  <si>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</si>
  <si>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</si>
  <si>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</si>
  <si>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</si>
  <si>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</si>
  <si>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</si>
  <si>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</si>
  <si>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</si>
  <si>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</si>
  <si>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</si>
  <si>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</si>
  <si>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</si>
  <si>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</si>
  <si>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</si>
  <si>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</si>
  <si>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</si>
  <si>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</si>
  <si>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</si>
  <si>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</si>
  <si>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</si>
  <si>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</si>
  <si>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</si>
  <si>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</si>
  <si>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</si>
  <si>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</si>
  <si>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</si>
  <si>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</si>
  <si>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</si>
  <si>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</si>
  <si>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</si>
  <si>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</si>
  <si>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</si>
  <si>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</si>
  <si>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</si>
  <si>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</si>
  <si>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</si>
  <si>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</si>
  <si>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</si>
  <si>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</si>
  <si>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</si>
  <si>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</si>
  <si>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</si>
  <si>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</si>
  <si>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</si>
  <si>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</si>
  <si>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</si>
  <si>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</si>
  <si>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</si>
  <si>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</si>
  <si>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</si>
  <si>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</si>
  <si>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</si>
  <si>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</si>
  <si>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</si>
  <si>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</si>
  <si>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</si>
  <si>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</si>
  <si>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</si>
  <si>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</si>
  <si>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</si>
  <si>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</si>
  <si>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</si>
  <si>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</si>
  <si>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</si>
  <si>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</si>
  <si>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</si>
  <si>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</si>
  <si>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</si>
  <si>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</si>
  <si>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</si>
  <si>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</si>
  <si>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</si>
  <si>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</si>
  <si>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</si>
  <si>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</si>
  <si>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</si>
  <si>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</si>
  <si>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</si>
  <si>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</si>
  <si>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</si>
  <si>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</si>
  <si>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</si>
  <si>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</si>
  <si>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</si>
  <si>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</si>
  <si>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</si>
  <si>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</si>
  <si>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</si>
  <si>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</si>
  <si>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</si>
  <si>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</si>
  <si>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</si>
  <si>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</si>
  <si>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</si>
  <si>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</si>
  <si>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</si>
  <si>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</si>
  <si>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</si>
  <si>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</si>
  <si>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</si>
  <si>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</si>
  <si>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</si>
  <si>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</si>
  <si>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</si>
  <si>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</si>
  <si>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</si>
  <si>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</si>
  <si>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</si>
  <si>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</si>
  <si>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</si>
  <si>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</si>
  <si>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</si>
  <si>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</si>
  <si>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</si>
  <si>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</si>
  <si>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</si>
  <si>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</si>
  <si>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</si>
  <si>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</si>
  <si>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</si>
  <si>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</si>
  <si>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</si>
  <si>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</si>
  <si>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</si>
  <si>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</si>
  <si>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</si>
  <si>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</si>
  <si>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</si>
  <si>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</si>
  <si>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</si>
  <si>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</si>
  <si>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</si>
  <si>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</si>
  <si>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</si>
  <si>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</si>
  <si>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</si>
  <si>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</si>
  <si>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</si>
  <si>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</si>
  <si>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</si>
  <si>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</si>
  <si>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</si>
  <si>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</si>
  <si>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</si>
  <si>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</si>
  <si>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</si>
  <si>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</si>
  <si>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</si>
  <si>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</si>
  <si>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</si>
  <si>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</si>
  <si>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</si>
  <si>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</si>
  <si>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</si>
  <si>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</si>
  <si>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</si>
  <si>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</si>
  <si>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</si>
  <si>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</si>
  <si>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</si>
  <si>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</si>
  <si>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</si>
  <si>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</si>
  <si>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</si>
  <si>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</si>
  <si>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</si>
  <si>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</si>
  <si>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</si>
  <si>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</si>
  <si>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</si>
  <si>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</si>
  <si>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</si>
  <si>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</si>
  <si>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</si>
  <si>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</si>
  <si>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</si>
  <si>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</si>
  <si>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</si>
  <si>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</si>
  <si>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</si>
  <si>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</si>
  <si>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</si>
  <si>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</si>
  <si>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</si>
  <si>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</si>
  <si>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</si>
  <si>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</si>
  <si>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</si>
  <si>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</si>
  <si>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</si>
  <si>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</si>
  <si>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</si>
  <si>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</si>
  <si>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</si>
  <si>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</si>
  <si>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</si>
  <si>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</si>
  <si>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</si>
  <si>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</si>
  <si>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</si>
  <si>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</si>
  <si>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</si>
  <si>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</si>
  <si>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</si>
  <si>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</si>
  <si>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</si>
  <si>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</si>
  <si>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</si>
  <si>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</si>
  <si>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</si>
  <si>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</si>
  <si>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</si>
  <si>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</si>
  <si>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</si>
  <si>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</si>
  <si>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</si>
  <si>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</si>
  <si>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</si>
  <si>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</si>
  <si>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</si>
  <si>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</si>
  <si>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</si>
  <si>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</si>
  <si>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</si>
  <si>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</si>
  <si>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</si>
  <si>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</si>
  <si>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</si>
  <si>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</si>
  <si>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</si>
  <si>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</si>
  <si>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</si>
  <si>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</si>
  <si>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</si>
  <si>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</si>
  <si>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</si>
  <si>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</si>
  <si>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</si>
  <si>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</si>
  <si>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</si>
  <si>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</si>
  <si>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</si>
  <si>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</si>
  <si>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</si>
  <si>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</si>
  <si>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</si>
  <si>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</si>
  <si>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</si>
  <si>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</si>
  <si>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</si>
  <si>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</si>
  <si>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</si>
  <si>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</si>
  <si>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</si>
  <si>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</si>
  <si>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</si>
  <si>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</si>
  <si>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</si>
  <si>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</si>
  <si>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</si>
  <si>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</si>
  <si>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</si>
  <si>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</si>
  <si>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</si>
  <si>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</si>
  <si>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</si>
  <si>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</si>
  <si>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</si>
  <si>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</si>
  <si>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</si>
  <si>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</si>
  <si>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</si>
  <si>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</si>
  <si>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</si>
  <si>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Mayores prestaciones por modificaciones requeridas por el usuario</t>
  </si>
  <si>
    <t>CONSTRUCTORA MALAGA</t>
  </si>
  <si>
    <t>Consorcio ATA - KUKOVA</t>
  </si>
  <si>
    <t>330 días</t>
  </si>
  <si>
    <t>Obra Recepcionada y en proceso arbitral</t>
  </si>
  <si>
    <t>CLEAN ROOM &amp; VALIDATIÓN SAC</t>
  </si>
  <si>
    <t>90 días</t>
  </si>
  <si>
    <t>CONTRATISTA LA UNION S.A.</t>
  </si>
  <si>
    <t xml:space="preserve">INSPECTORa. Ing. Silvia Huaytalla </t>
  </si>
  <si>
    <t>180 d.c.</t>
  </si>
  <si>
    <t>Mayores prestaciones en ejecución de obra</t>
  </si>
  <si>
    <t>Consorcio Ejecutor Arequipa</t>
  </si>
  <si>
    <t>Inspectora. Ing. Jannet Herrera</t>
  </si>
  <si>
    <t>1’081,812.23</t>
  </si>
  <si>
    <t>119,181.66 Inc. I.G.V.</t>
  </si>
  <si>
    <t>Demora en el desaduanaje del equipo de aire acondicionado</t>
  </si>
  <si>
    <t>Se ha culminado el saldo de obra 100%, recepcionado y en uso</t>
  </si>
  <si>
    <t>Obra recepcionada 100% y entregada al usuario final</t>
  </si>
  <si>
    <t>SALDO DE OBRA:MEJORAMIENTO Y AMPLIACION DE LOS SERVICIOS DEL AREA PEDIATRICA DEL INSTITUTO NACIONAL CARDIOVASCULAR - INCOR</t>
  </si>
  <si>
    <t>SALDO DE OBRA: CREACION E IMPLEMENTACION DEL SERVICIO DE TOMOGRAFIA EN EL HOSPITAL I VICTOR ALFREDO LAZO PERALTA - MADRE DE DIOS</t>
  </si>
  <si>
    <t>"SALDO DE OBRA
INSTALACIÓN DE LOS SERVICIOS DE TOMOGRAFÍA DE LA UPSS AYUDA AL DIAGNÓSTICO Y TRATAMIENTO DEL HOSPITAL NACIONAL GUILLERMO ALMENARA IRIGOYEN"</t>
  </si>
  <si>
    <t>CONSORCIO RICARDO PALMA</t>
  </si>
  <si>
    <t>OMAR ORLANDO TABOADA COBEÑAS</t>
  </si>
  <si>
    <t>S/.718,000 inc. IGV</t>
  </si>
  <si>
    <t>90 d.c.</t>
  </si>
  <si>
    <t>06.07.2018</t>
  </si>
  <si>
    <t>MEJORAMIENTO Y AMPLIACIÓN DE LAS SALAS DE OBSERVACIÓN DEL SERVICIO DE EMERGENCIA DEL HOSPITAL III IQUITOS DE LA RED ASISTENCIAL LORETO. DISTRITO DE PUNCHANA, PROVINCIA DE MAYNAS Y DEPARTAMENTO DE LORETO</t>
  </si>
  <si>
    <t>Obra culminada, instalaciones en posesión del área usuaria de la Red Asistencial Arequipa y en uso. 
Obra en proceso arbitral, la Red contratará los servicios necesarios para subsanar las observaciones realizadas por el Comité de Recepción de obra.</t>
  </si>
  <si>
    <t>CONSORCIO CONSTRUCCION</t>
  </si>
  <si>
    <t>CONSORCIO SALUD SANTA ANITA</t>
  </si>
  <si>
    <t>27.10.2018</t>
  </si>
  <si>
    <t xml:space="preserve">CONSORCIO SALUD CHINCHEROS III </t>
  </si>
  <si>
    <t>INSTITUTO DE CONSULTORIA S.A.</t>
  </si>
  <si>
    <t>No inicia por encontrarse la
Obra en Proceso de Arbitraje(Conciliación en GCAJ)</t>
  </si>
  <si>
    <t>24.02.2019</t>
  </si>
  <si>
    <t>Obra culminada y recepcionada, y en etapa de proceso arbitral respecto a la Liquidación</t>
  </si>
  <si>
    <t>CONSORCIO EDIFICACION</t>
  </si>
  <si>
    <t>JORGE ANTONIO VALENZUELA FLORES</t>
  </si>
  <si>
    <t xml:space="preserve">NO SE REPORTAN </t>
  </si>
  <si>
    <t>ROMYNA CONTRATISTAS GENERALES SOCIEDAD ANONIMA CERRADA</t>
  </si>
  <si>
    <t>BERNARDO ALANOCA ARAGON</t>
  </si>
  <si>
    <t>S/. 1,836,450.17</t>
  </si>
  <si>
    <t>100 DIAS CALENDARIO</t>
  </si>
  <si>
    <t>NINGUNO</t>
  </si>
  <si>
    <t>12'244,896.16</t>
  </si>
  <si>
    <t>270d.c.</t>
  </si>
  <si>
    <t>21.09.2019</t>
  </si>
  <si>
    <t>CONSORCIO SANTO DOMINGO</t>
  </si>
  <si>
    <t>CONSORCIO SUPERVIDOR ESSALUD LIMA</t>
  </si>
  <si>
    <t>Liquidada</t>
  </si>
  <si>
    <t>Pendiente de liquidar</t>
  </si>
  <si>
    <t>Saldo de obra ejecutado como adquisición de un bien, y que culminó el 07 de noviembre, como consecuencia de una ampliación de plazo de 29 dc</t>
  </si>
  <si>
    <t>Obra terminada y liquidada</t>
  </si>
  <si>
    <t>La Corte Superior de Justicia de Lima - primera Sala Civil Subespecialidad Comercial declaró INVÁLIDO el Laudo Arbitral contenido en la Resolución 18 del 28 de mayo de 2018, emitido por el Árbitro único Christian Mauricio
Alván Silva.</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</si>
  <si>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</si>
  <si>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</si>
  <si>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</si>
  <si>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</si>
  <si>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</si>
  <si>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</si>
  <si>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</si>
  <si>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</si>
  <si>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</si>
  <si>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</si>
  <si>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</si>
  <si>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</si>
  <si>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En etapa de Elaboración del Expediente Técnico, a traves de Modalidad de Contrata.
El 03.04.2019 se publico en el portal del SEACE la Buena Pro, adjudicandose al Consorcio que realizarán el Servicio de Supervisión del Proyecto en la etapa de elaboracion de Estudio Definitivo.</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</si>
  <si>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</si>
  <si>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</si>
  <si>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</si>
  <si>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</si>
  <si>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</si>
  <si>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</si>
  <si>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</si>
  <si>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</si>
  <si>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</si>
  <si>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EDUARDO DEXTRE MORIMOTO</t>
  </si>
  <si>
    <t>SANCHEZ HORNEROS GOMEZ ANTONIO</t>
  </si>
  <si>
    <t>MEJORAMIENTO DE LOS SERVICIOS DE ATENCIÓN RENAL AMBULATORIA EN EL HOSPITAL NACIONAL ADOLFO GUEVARA VELASCO DE LA RED ASISTENCIAL CUSCO - ESSALUD EN EL DISTRITO DE WANCHAQ, PROVINCIA DE CUSCO, DEPARTAMENTO DE CUSCO</t>
  </si>
  <si>
    <t>SANCHEZ HORMEROS GOMEZ ANTONIO</t>
  </si>
  <si>
    <t>En Etapa de Supervisión de la Elaboración de Expediente Técnico
El 10.JUN.2019, se publico en el portal del SEACE la Buena Pro, adjudicandose a la Empresa que supervisara la elaboracion del Estudio Definitivo a nivel de ejecucion de obra.
Ha dado la Conformidad del Primer Entregable</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</si>
  <si>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</si>
  <si>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</si>
  <si>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</si>
  <si>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</si>
  <si>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</si>
  <si>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MANALBA CORP. S.A.C.</t>
  </si>
  <si>
    <t>Expediente Técnico culminado
Ya se cuenta con Licencia de Edificación.
Se ha remitido el Dictamen Tecnico N° 05-SGED-GEI-GCPI-ESSALUD-2019 de fecha 24.JUN.2019, aprobando el Estudio Definitivo a nivel de ejecucion de obra.</t>
  </si>
  <si>
    <t>IMPLEMENTACIÓN DEL SERVICIO DE ANATOMÍA PATOLÓGICA DEL HOSPITAL II MOQUEGUA, RED ASISTENCIAL MOQUEGUA, DEPARTAMENTO DE MOQUEGUA.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</si>
  <si>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</si>
  <si>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</si>
  <si>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Demora en los actos preparatorios para el procedimiento de selección.
Demora en estudio de mercado</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</si>
  <si>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</si>
  <si>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</si>
  <si>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Demora en Actos preparatorios a cargo de CEABE.</t>
  </si>
  <si>
    <t>Plazos de adquisición según avance de la Obra</t>
  </si>
  <si>
    <t>Actos preparatorios para el proceso de selección.</t>
  </si>
  <si>
    <t>Demora en los actos preparatorios para el procedimiento de selección y recepcion</t>
  </si>
  <si>
    <t xml:space="preserve">Adquisición por parte de la Red Asistencial Ancash.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</si>
  <si>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</si>
  <si>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</si>
  <si>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</si>
  <si>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</si>
  <si>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</si>
  <si>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</si>
  <si>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</si>
  <si>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Retraso en el proceso logistico para contratar a empresa encargada de la elaboracion del Estudio Definitivo.
Demora en la obtencion de la aprobacion del EIA, Expediente de madia tension, proyecto de suministro de combustible pero principalmente la Licencia de Edificacion</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</si>
  <si>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</si>
  <si>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</si>
  <si>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</si>
  <si>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</si>
  <si>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</si>
  <si>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</si>
  <si>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</si>
  <si>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</si>
  <si>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</si>
  <si>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Romina Alejandra Vizcarra Delgado</t>
  </si>
  <si>
    <t>Red Asistencial Arequipa</t>
  </si>
  <si>
    <t>S/ 4,239,152.00</t>
  </si>
  <si>
    <t>CONSORCIO PROYECTO PUNO (CHUNG Y TONG INGENIEROS S.A.C  - CAYSA ASOCIADOS S.A.C.)</t>
  </si>
  <si>
    <t>Obtencion de la Licencia de Edificacion</t>
  </si>
  <si>
    <t>Obra culminada y recepcionada, se ha presentado recurso de casación por el Laudo Arbitral que declara consentida la Liquidación Final</t>
  </si>
  <si>
    <t>Consorcio Hospitalario Trujillo</t>
  </si>
  <si>
    <t>CESEL</t>
  </si>
  <si>
    <t>116'175,040.81</t>
  </si>
  <si>
    <t>390d.c.</t>
  </si>
  <si>
    <t>30.03.2012</t>
  </si>
  <si>
    <t>Demora en la Ejecución contractual</t>
  </si>
  <si>
    <t xml:space="preserve">Documentación presentada para la firma del contrato ha sido obervada, </t>
  </si>
  <si>
    <t>Constructora Vanessa Orietta SRL-COVANOR</t>
  </si>
  <si>
    <t>Programado según cronograma de Obra.</t>
  </si>
  <si>
    <t>VARIOS</t>
  </si>
  <si>
    <t>PROYECTOS DE INVERSION</t>
  </si>
  <si>
    <t>S/.3'874,840.02</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</si>
  <si>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</si>
  <si>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</si>
  <si>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La Supervisión de la Elaboración del Expediente Técnico se realiza por administración directa</t>
  </si>
  <si>
    <t>El servicio se encuentra en funcionamiento</t>
  </si>
  <si>
    <t>08.10.2019</t>
  </si>
  <si>
    <t>Aprobación de Instrumento ambiental, gestión a cargo de la Red Huancavelica</t>
  </si>
  <si>
    <t>PIA 2020</t>
  </si>
  <si>
    <t>FUENTE: GEP - GEI pertenecientes a la GCPI.</t>
  </si>
  <si>
    <r>
      <t xml:space="preserve">programado según cronograma de obra. 
</t>
    </r>
    <r>
      <rPr>
        <b/>
        <sz val="12"/>
        <rFont val="Arial"/>
        <family val="2"/>
      </rPr>
      <t>Estado de Emergencia Sanitaria.</t>
    </r>
  </si>
  <si>
    <r>
      <t xml:space="preserve">Plazos de adquisición según avance de la Obra
</t>
    </r>
    <r>
      <rPr>
        <b/>
        <sz val="12"/>
        <rFont val="Arial"/>
        <family val="2"/>
      </rPr>
      <t>Estado de Emergencia Sanitaria.</t>
    </r>
  </si>
  <si>
    <t>150 d/c.
Con 18 de Ampliaciòn de Plazo</t>
  </si>
  <si>
    <r>
      <t xml:space="preserve">Plazos de adquisición según avance de la Obra.
</t>
    </r>
    <r>
      <rPr>
        <b/>
        <sz val="12"/>
        <rFont val="Arial"/>
        <family val="2"/>
      </rPr>
      <t>Estado de Emergencia Sanitaria.</t>
    </r>
  </si>
  <si>
    <r>
      <t xml:space="preserve">Demora en la contratación de la Supervisión.
</t>
    </r>
    <r>
      <rPr>
        <b/>
        <sz val="12"/>
        <rFont val="Arial"/>
        <family val="2"/>
      </rPr>
      <t>Estado de Emergencia Sanitaria.</t>
    </r>
  </si>
  <si>
    <t>SIGRAL S.A.</t>
  </si>
  <si>
    <t>Supervisiòn de Obra</t>
  </si>
  <si>
    <r>
      <rPr>
        <b/>
        <sz val="12"/>
        <rFont val="Arial"/>
        <family val="2"/>
      </rPr>
      <t xml:space="preserve">En Etapa de Elaboración de Expediente Técnico
</t>
    </r>
    <r>
      <rPr>
        <sz val="12"/>
        <rFont val="Arial"/>
        <family val="2"/>
      </rPr>
      <t xml:space="preserve">Se suscribio el contrato N° 4600051457 con la empresa CESEL S.A. con fecha 10.DIC.2018, para la elaboracion del Estudio Definitivo.
En proceso de Elaboracion del Estudio Definitivo.
Se ha aprobado el Primer, Segundo y Tercer Entregable. 
</t>
    </r>
    <r>
      <rPr>
        <b/>
        <sz val="12"/>
        <rFont val="Arial"/>
        <family val="2"/>
      </rPr>
      <t>Al 31.03.2020 el Consultor viene levantando observaciones del Cuarto Entregable.</t>
    </r>
  </si>
  <si>
    <r>
      <rPr>
        <b/>
        <sz val="12"/>
        <rFont val="Arial"/>
        <family val="2"/>
      </rPr>
      <t>En Etapa de Proceso de Selecciòn para Contratar Consultor que Supervisor</t>
    </r>
    <r>
      <rPr>
        <sz val="12"/>
        <rFont val="Arial"/>
        <family val="2"/>
      </rPr>
      <t xml:space="preserve"> la elaboracion del Estudio Definitivo a nivel de ejecucion de obra.
Proceso de Selecciòn CP-SM-1-2020-ESSALUD/GCL-1.</t>
    </r>
  </si>
  <si>
    <t>11.06.2019</t>
  </si>
  <si>
    <t>20.12.2018</t>
  </si>
  <si>
    <t>24.07.2019</t>
  </si>
  <si>
    <t>02.08.2019</t>
  </si>
  <si>
    <t>28.08.2019</t>
  </si>
  <si>
    <t>Mediante Concurso Público N°018-2019-ESSALUD/GCL se otorga la Buena Pro.
Se suscribio el contrato N° 4600052872 con la empresa MANALBA CORP SAC con fecha 14.OCT.2019, para la supervision de la elaboracion del Estudio Definitivo.</t>
  </si>
  <si>
    <r>
      <t xml:space="preserve">Expediente Técnico Culminado.
</t>
    </r>
    <r>
      <rPr>
        <b/>
        <sz val="12"/>
        <rFont val="Arial"/>
        <family val="2"/>
      </rPr>
      <t>A la espera de la licencia de Obra</t>
    </r>
  </si>
  <si>
    <t>MEJORAMIENTO DE LOS SERVICIOS DE SALUD DEL HOSPITAL II DE CHOCOPE DE LA RED ASISTENCIAL LA LIBERTAD - ESSALUD, DISTRITO DE CHOCOPE, PROVINCIA DE ASCOPE, DEPARTAMENTO DE LA LIBERTAD</t>
  </si>
  <si>
    <r>
      <rPr>
        <b/>
        <sz val="12"/>
        <rFont val="Arial"/>
        <family val="2"/>
      </rPr>
      <t>En Etapa de Proceso de Selecciòn para Contratar Consultor que Elabore el Estudio Definitivo</t>
    </r>
    <r>
      <rPr>
        <sz val="12"/>
        <rFont val="Arial"/>
        <family val="2"/>
      </rPr>
      <t xml:space="preserve"> a nivel de ejecucion de obra.
Proceso de Selecciòn </t>
    </r>
    <r>
      <rPr>
        <b/>
        <sz val="12"/>
        <rFont val="Arial"/>
        <family val="2"/>
      </rPr>
      <t>AS-DL 1355-SM-1-2020-ESSALUD/GCL-1</t>
    </r>
  </si>
  <si>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</si>
  <si>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</si>
  <si>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r>
      <t xml:space="preserve">&gt;Se encuentra en proceso de </t>
    </r>
    <r>
      <rPr>
        <b/>
        <sz val="12"/>
        <rFont val="Arial"/>
        <family val="2"/>
      </rPr>
      <t xml:space="preserve">adquisicion S/ 2,418,473.42 </t>
    </r>
    <r>
      <rPr>
        <sz val="12"/>
        <rFont val="Arial"/>
        <family val="2"/>
      </rPr>
      <t xml:space="preserve">correspondiente a </t>
    </r>
    <r>
      <rPr>
        <b/>
        <sz val="12"/>
        <rFont val="Arial"/>
        <family val="2"/>
      </rPr>
      <t>776 equipos</t>
    </r>
    <r>
      <rPr>
        <sz val="12"/>
        <rFont val="Arial"/>
        <family val="2"/>
      </rPr>
      <t xml:space="preserve">.
&gt;Se encuentra adjudicados S/ </t>
    </r>
    <r>
      <rPr>
        <b/>
        <sz val="12"/>
        <rFont val="Arial"/>
        <family val="2"/>
      </rPr>
      <t>352,924.8</t>
    </r>
    <r>
      <rPr>
        <sz val="12"/>
        <rFont val="Arial"/>
        <family val="2"/>
      </rPr>
      <t xml:space="preserve"> correspondiente a  </t>
    </r>
    <r>
      <rPr>
        <b/>
        <sz val="12"/>
        <rFont val="Arial"/>
        <family val="2"/>
      </rPr>
      <t>218 equipos.</t>
    </r>
    <r>
      <rPr>
        <sz val="12"/>
        <rFont val="Arial"/>
        <family val="2"/>
      </rPr>
      <t xml:space="preserve">
&gt;Se encuentra ejecutado S/ 0.00.</t>
    </r>
  </si>
  <si>
    <r>
      <t xml:space="preserve">&gt;Se encuentra en proceso de adquisicion </t>
    </r>
    <r>
      <rPr>
        <b/>
        <sz val="12"/>
        <rFont val="Arial"/>
        <family val="2"/>
      </rPr>
      <t>S/ 2,588,828.36</t>
    </r>
    <r>
      <rPr>
        <sz val="12"/>
        <rFont val="Arial"/>
        <family val="2"/>
      </rPr>
      <t xml:space="preserve"> correspondiente a </t>
    </r>
    <r>
      <rPr>
        <b/>
        <sz val="12"/>
        <rFont val="Arial"/>
        <family val="2"/>
      </rPr>
      <t>753</t>
    </r>
    <r>
      <rPr>
        <sz val="12"/>
        <rFont val="Arial"/>
        <family val="2"/>
      </rPr>
      <t xml:space="preserve"> equipos.
&gt;Se encuentra adjudicados </t>
    </r>
    <r>
      <rPr>
        <b/>
        <sz val="12"/>
        <rFont val="Arial"/>
        <family val="2"/>
      </rPr>
      <t>S/ 0.00</t>
    </r>
    <r>
      <rPr>
        <sz val="12"/>
        <rFont val="Arial"/>
        <family val="2"/>
      </rPr>
      <t xml:space="preserve"> correspondiente a 00 equipos.
&gt;Se encuentra ejecutado S/ 0.00.</t>
    </r>
  </si>
  <si>
    <r>
      <t>Se encuentra en proceso de adquisicion</t>
    </r>
    <r>
      <rPr>
        <b/>
        <sz val="12"/>
        <rFont val="Arial"/>
        <family val="2"/>
      </rPr>
      <t xml:space="preserve"> S/ 6,750.00</t>
    </r>
    <r>
      <rPr>
        <sz val="12"/>
        <rFont val="Arial"/>
        <family val="2"/>
      </rPr>
      <t xml:space="preserve"> correspondiente a Nº </t>
    </r>
    <r>
      <rPr>
        <b/>
        <sz val="12"/>
        <rFont val="Arial"/>
        <family val="2"/>
      </rPr>
      <t>03</t>
    </r>
    <r>
      <rPr>
        <sz val="12"/>
        <rFont val="Arial"/>
        <family val="2"/>
      </rPr>
      <t xml:space="preserve"> equipos.
&gt;Se encuentra adjudicados </t>
    </r>
    <r>
      <rPr>
        <b/>
        <sz val="12"/>
        <rFont val="Arial"/>
        <family val="2"/>
      </rPr>
      <t>S/ 62,109</t>
    </r>
    <r>
      <rPr>
        <sz val="12"/>
        <rFont val="Arial"/>
        <family val="2"/>
      </rPr>
      <t xml:space="preserve"> correspondiente a </t>
    </r>
    <r>
      <rPr>
        <b/>
        <sz val="12"/>
        <rFont val="Arial"/>
        <family val="2"/>
      </rPr>
      <t>15</t>
    </r>
    <r>
      <rPr>
        <sz val="12"/>
        <rFont val="Arial"/>
        <family val="2"/>
      </rPr>
      <t xml:space="preserve"> equipos.
&gt;Se encuentra ejecutado </t>
    </r>
    <r>
      <rPr>
        <b/>
        <sz val="12"/>
        <rFont val="Arial"/>
        <family val="2"/>
      </rPr>
      <t>S/ 133,667.8</t>
    </r>
    <r>
      <rPr>
        <sz val="12"/>
        <rFont val="Arial"/>
        <family val="2"/>
      </rPr>
      <t xml:space="preserve"> correspondiente a</t>
    </r>
    <r>
      <rPr>
        <b/>
        <sz val="12"/>
        <rFont val="Arial"/>
        <family val="2"/>
      </rPr>
      <t xml:space="preserve"> 160</t>
    </r>
    <r>
      <rPr>
        <sz val="12"/>
        <rFont val="Arial"/>
        <family val="2"/>
      </rPr>
      <t xml:space="preserve"> equipos.</t>
    </r>
  </si>
  <si>
    <r>
      <t>&gt;Se encuentra ejecutado</t>
    </r>
    <r>
      <rPr>
        <b/>
        <sz val="12"/>
        <rFont val="Arial"/>
        <family val="2"/>
      </rPr>
      <t xml:space="preserve"> S/ 30,554.03 </t>
    </r>
    <r>
      <rPr>
        <sz val="12"/>
        <rFont val="Arial"/>
        <family val="2"/>
      </rPr>
      <t xml:space="preserve">correspondiente a 1 equipos.
&gt;Se encuentra en proceso de adquisicion </t>
    </r>
    <r>
      <rPr>
        <b/>
        <sz val="12"/>
        <rFont val="Arial"/>
        <family val="2"/>
      </rPr>
      <t>S/ 495,000.00</t>
    </r>
    <r>
      <rPr>
        <sz val="12"/>
        <rFont val="Arial"/>
        <family val="2"/>
      </rPr>
      <t xml:space="preserve"> correspondiente a 1 equipo.</t>
    </r>
  </si>
  <si>
    <r>
      <t xml:space="preserve">&gt;Se encuentra en proceso de adquisicion </t>
    </r>
    <r>
      <rPr>
        <b/>
        <sz val="12"/>
        <rFont val="Arial"/>
        <family val="2"/>
      </rPr>
      <t>S/ 353,246.90</t>
    </r>
    <r>
      <rPr>
        <sz val="12"/>
        <rFont val="Arial"/>
        <family val="2"/>
      </rPr>
      <t xml:space="preserve"> correspondiente a </t>
    </r>
    <r>
      <rPr>
        <b/>
        <sz val="12"/>
        <rFont val="Arial"/>
        <family val="2"/>
      </rPr>
      <t xml:space="preserve">253 </t>
    </r>
    <r>
      <rPr>
        <sz val="12"/>
        <rFont val="Arial"/>
        <family val="2"/>
      </rPr>
      <t>equipos.
&gt;Se encuentra adjudicados S/ 0.0 correspondiente a Nº equipos.
&gt;Se encuentra ejecutado S/ 0.00.</t>
    </r>
  </si>
  <si>
    <t xml:space="preserve">- Se encuentra ejecutado S/ 150,805.42 correspondiente a 100equipos.
- Se encuentra en proceso de adquisicion S/ 12,402.80 correspondiente a 6 equipos                                                                                                                                    </t>
  </si>
  <si>
    <t xml:space="preserve"> - Estudio Definitivo culminado
 - En trámite de Licencia de Edificación.</t>
  </si>
  <si>
    <t>MEJORAMIENTO DE LOS SERVICIOS DE ANATOMIA PATOLOGICA DEL HOSPITAL NACIONAL ALBERTO SABOGAL - DISTRITO DE BELLAVISTA - CALLAO / RED ASISTENCIAL SABOGAL</t>
  </si>
  <si>
    <t>Se inicio la elaboración del Estudio Definitivo.</t>
  </si>
  <si>
    <t>Modificacion de las normas que trajo como consecuencia continuas actualizaciones de los Términos de Referencia para la Contratación de Consultoria Externa. 
El valor referencial que arrojo el mercado para su elaboración por Consultoría, fue elevado. Por lo cual se dispuso su desarrollo por Administración Directa.
La cuarentena dictada por el Gobierno Central debido a la pandemia del COVID - 19.</t>
  </si>
  <si>
    <t>La cuarentena dictada por el Gobierno Central debido a la pandemia del COVID - 19.</t>
  </si>
  <si>
    <t>Modificacion de las normas y Ley de Contrataciones y su Reglamento, que trajo como consecuencia continuas actualizaciones de los Términos de Referencia.
Se declaro desierto en su primera convocatoria y el proceso volvio a la etapa de estudio de mercado.
La cuarentena dictada por el Gobierno Central debido a la pandemia del COVID - 19.</t>
  </si>
  <si>
    <t>Modificacion de las normas y Ley de Contrataciones y su Reglamento, que trajo como consecuencia continuas actualizaciones de los Términos de Referencia.
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</si>
  <si>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</si>
  <si>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</si>
  <si>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Demora en estudio de mercado.
La cuarentena dictada por el Gobierno Central debido a la pandemia del COVID - 19.
El tramite de la Red por la modificación de Linderos.</t>
  </si>
  <si>
    <t>Demora por parte del Consultor.
La cuarentena dictada por el Gobierno Central debido a la pandemia del COVID - 19.</t>
  </si>
  <si>
    <r>
      <t>270 d.c.         Con ampliacones hasta</t>
    </r>
    <r>
      <rPr>
        <b/>
        <sz val="12"/>
        <rFont val="Arial"/>
        <family val="2"/>
      </rPr>
      <t xml:space="preserve"> 479 d.c.</t>
    </r>
  </si>
  <si>
    <r>
      <t xml:space="preserve">
Actualizacion de presupuesto.
Demora en el Proceso Logistico
</t>
    </r>
    <r>
      <rPr>
        <b/>
        <sz val="12"/>
        <rFont val="Arial"/>
        <family val="2"/>
      </rPr>
      <t>Estado de Emergencia Sanitaria.</t>
    </r>
  </si>
  <si>
    <r>
      <t xml:space="preserve">360 d.c.
Con ampliacones hasta </t>
    </r>
    <r>
      <rPr>
        <b/>
        <sz val="12"/>
        <rFont val="Arial"/>
        <family val="2"/>
      </rPr>
      <t>402 d.c.</t>
    </r>
  </si>
  <si>
    <r>
      <t xml:space="preserve">Elaboración y aprobación del expediente de saldo de obra. 
</t>
    </r>
    <r>
      <rPr>
        <b/>
        <sz val="12"/>
        <rFont val="Arial"/>
        <family val="2"/>
      </rPr>
      <t>Estado de Emergencia Sanitaria.</t>
    </r>
  </si>
  <si>
    <r>
      <t xml:space="preserve">Primer proceso de selección declarado desierto, actualizar el presupuesto del expediente técnico para segundo proceso.
</t>
    </r>
    <r>
      <rPr>
        <b/>
        <sz val="12"/>
        <rFont val="Arial"/>
        <family val="2"/>
      </rPr>
      <t>Estado de Emergencia Sanitaria.</t>
    </r>
  </si>
  <si>
    <r>
      <t xml:space="preserve">
</t>
    </r>
    <r>
      <rPr>
        <b/>
        <sz val="12"/>
        <rFont val="Arial"/>
        <family val="2"/>
      </rPr>
      <t>CONTRATO RESUELTO</t>
    </r>
    <r>
      <rPr>
        <sz val="12"/>
        <rFont val="Arial"/>
        <family val="2"/>
      </rPr>
      <t xml:space="preserve">
Se ha resuelto el contrato de ejecución de obra por demora en su ejecución y con fecha 20.05.2019 se efectuó la constación física.
El avance de obra fue de 93.27% vs Avance Programado de 100%.         
Se elaborò la Liquidaciòn de la Obra, se espera la respuesta del Contratista.
</t>
    </r>
  </si>
  <si>
    <r>
      <t xml:space="preserve">&gt;Se encuentra en proceso de adquisicion </t>
    </r>
    <r>
      <rPr>
        <b/>
        <sz val="12"/>
        <rFont val="Arial"/>
        <family val="2"/>
      </rPr>
      <t xml:space="preserve">S/ 1,415,476.76 </t>
    </r>
    <r>
      <rPr>
        <sz val="12"/>
        <rFont val="Arial"/>
        <family val="2"/>
      </rPr>
      <t xml:space="preserve">correspondiente a Nº </t>
    </r>
    <r>
      <rPr>
        <b/>
        <sz val="12"/>
        <rFont val="Arial"/>
        <family val="2"/>
      </rPr>
      <t>60</t>
    </r>
    <r>
      <rPr>
        <sz val="12"/>
        <rFont val="Arial"/>
        <family val="2"/>
      </rPr>
      <t xml:space="preserve"> equipos.
&gt;Se encuentra adjudicados </t>
    </r>
    <r>
      <rPr>
        <b/>
        <sz val="12"/>
        <rFont val="Arial"/>
        <family val="2"/>
      </rPr>
      <t>S/ 298,161.00</t>
    </r>
    <r>
      <rPr>
        <sz val="12"/>
        <rFont val="Arial"/>
        <family val="2"/>
      </rPr>
      <t xml:space="preserve"> correspondiente a </t>
    </r>
    <r>
      <rPr>
        <b/>
        <sz val="12"/>
        <rFont val="Arial"/>
        <family val="2"/>
      </rPr>
      <t>5</t>
    </r>
    <r>
      <rPr>
        <sz val="12"/>
        <rFont val="Arial"/>
        <family val="2"/>
      </rPr>
      <t xml:space="preserve"> equipos.
&gt;Se encuentra ejecutado </t>
    </r>
    <r>
      <rPr>
        <b/>
        <sz val="12"/>
        <rFont val="Arial"/>
        <family val="2"/>
      </rPr>
      <t>S/ 165,983.00</t>
    </r>
    <r>
      <rPr>
        <sz val="12"/>
        <rFont val="Arial"/>
        <family val="2"/>
      </rPr>
      <t xml:space="preserve"> que corresponde a </t>
    </r>
    <r>
      <rPr>
        <b/>
        <sz val="12"/>
        <rFont val="Arial"/>
        <family val="2"/>
      </rPr>
      <t xml:space="preserve">33 </t>
    </r>
    <r>
      <rPr>
        <sz val="12"/>
        <rFont val="Arial"/>
        <family val="2"/>
      </rPr>
      <t>equipos.</t>
    </r>
  </si>
  <si>
    <r>
      <t xml:space="preserve">&gt;Se encuentra en proceso de adquisicion </t>
    </r>
    <r>
      <rPr>
        <b/>
        <sz val="12"/>
        <rFont val="Arial"/>
        <family val="2"/>
      </rPr>
      <t>S/ 1,989,747.20</t>
    </r>
    <r>
      <rPr>
        <sz val="12"/>
        <rFont val="Arial"/>
        <family val="2"/>
      </rPr>
      <t xml:space="preserve"> correspondiente a</t>
    </r>
    <r>
      <rPr>
        <b/>
        <sz val="12"/>
        <rFont val="Arial"/>
        <family val="2"/>
      </rPr>
      <t xml:space="preserve"> 54</t>
    </r>
    <r>
      <rPr>
        <sz val="12"/>
        <rFont val="Arial"/>
        <family val="2"/>
      </rPr>
      <t xml:space="preserve"> equipos.
&gt;Se encuentra adjudicados </t>
    </r>
    <r>
      <rPr>
        <b/>
        <sz val="12"/>
        <rFont val="Arial"/>
        <family val="2"/>
      </rPr>
      <t>S/ 135,000.00</t>
    </r>
    <r>
      <rPr>
        <sz val="12"/>
        <rFont val="Arial"/>
        <family val="2"/>
      </rPr>
      <t xml:space="preserve"> correspondiente a </t>
    </r>
    <r>
      <rPr>
        <b/>
        <sz val="12"/>
        <rFont val="Arial"/>
        <family val="2"/>
      </rPr>
      <t>6</t>
    </r>
    <r>
      <rPr>
        <sz val="12"/>
        <rFont val="Arial"/>
        <family val="2"/>
      </rPr>
      <t xml:space="preserve"> equipos.
&gt;Se encuentra ejecutado </t>
    </r>
    <r>
      <rPr>
        <b/>
        <sz val="12"/>
        <rFont val="Arial"/>
        <family val="2"/>
      </rPr>
      <t xml:space="preserve">S/ 7.821,511.94 </t>
    </r>
    <r>
      <rPr>
        <sz val="12"/>
        <rFont val="Arial"/>
        <family val="2"/>
      </rPr>
      <t xml:space="preserve">que corresponde a </t>
    </r>
    <r>
      <rPr>
        <b/>
        <sz val="12"/>
        <rFont val="Arial"/>
        <family val="2"/>
      </rPr>
      <t xml:space="preserve">559 </t>
    </r>
    <r>
      <rPr>
        <sz val="12"/>
        <rFont val="Arial"/>
        <family val="2"/>
      </rPr>
      <t>equipos.</t>
    </r>
  </si>
  <si>
    <t>PROYECTOS DE INVERSION EN EJECUCION AL II TRIMESTRE 2020</t>
  </si>
  <si>
    <r>
      <t xml:space="preserve">
En Etapa de Ejecuciòn de Obra.
</t>
    </r>
    <r>
      <rPr>
        <b/>
        <sz val="12"/>
        <rFont val="Arial"/>
        <family val="2"/>
      </rPr>
      <t>Avance Real Acumulado</t>
    </r>
    <r>
      <rPr>
        <sz val="12"/>
        <rFont val="Arial"/>
        <family val="2"/>
      </rPr>
      <t xml:space="preserve"> al 30.06.2020 del </t>
    </r>
    <r>
      <rPr>
        <b/>
        <sz val="12"/>
        <rFont val="Arial"/>
        <family val="2"/>
      </rPr>
      <t xml:space="preserve">34.10 % </t>
    </r>
  </si>
  <si>
    <t xml:space="preserve">Se cuenta con el Servicio de Supervisión de Obra.                            </t>
  </si>
  <si>
    <r>
      <rPr>
        <b/>
        <sz val="12"/>
        <rFont val="Arial"/>
        <family val="2"/>
      </rPr>
      <t>&gt;</t>
    </r>
    <r>
      <rPr>
        <sz val="12"/>
        <rFont val="Arial"/>
        <family val="2"/>
      </rPr>
      <t xml:space="preserve">Se encuentra </t>
    </r>
    <r>
      <rPr>
        <b/>
        <sz val="12"/>
        <rFont val="Arial"/>
        <family val="2"/>
      </rPr>
      <t>en proceso de adquisicion S/ 44,177.97</t>
    </r>
    <r>
      <rPr>
        <sz val="12"/>
        <rFont val="Arial"/>
        <family val="2"/>
      </rPr>
      <t xml:space="preserve"> correspondiente a 49 equipos. </t>
    </r>
    <r>
      <rPr>
        <b/>
        <sz val="12"/>
        <rFont val="Arial"/>
        <family val="2"/>
      </rPr>
      <t xml:space="preserve">
</t>
    </r>
    <r>
      <rPr>
        <sz val="12"/>
        <rFont val="Arial"/>
        <family val="2"/>
      </rPr>
      <t xml:space="preserve">&gt;Se encuentra </t>
    </r>
    <r>
      <rPr>
        <b/>
        <sz val="12"/>
        <rFont val="Arial"/>
        <family val="2"/>
      </rPr>
      <t>adjudicados S/ 1.497,777.97</t>
    </r>
    <r>
      <rPr>
        <sz val="12"/>
        <rFont val="Arial"/>
        <family val="2"/>
      </rPr>
      <t xml:space="preserve"> correspondientes a 443 equipos.
&gt;Se encuentra </t>
    </r>
    <r>
      <rPr>
        <b/>
        <sz val="12"/>
        <rFont val="Arial"/>
        <family val="2"/>
      </rPr>
      <t>ejecutado S/ 24,954.4</t>
    </r>
    <r>
      <rPr>
        <sz val="12"/>
        <rFont val="Arial"/>
        <family val="2"/>
      </rPr>
      <t xml:space="preserve"> correspondiente a 5 equipos.</t>
    </r>
  </si>
  <si>
    <r>
      <t xml:space="preserve">Demora en el estudio de mercado.
Demora en la elaboración de las EETT de los equipos informaticos por parte de GCTIC. 
</t>
    </r>
    <r>
      <rPr>
        <b/>
        <sz val="12"/>
        <rFont val="Arial"/>
        <family val="2"/>
      </rPr>
      <t>Estado de Emergencia Sanitaria.</t>
    </r>
  </si>
  <si>
    <r>
      <t xml:space="preserve">En Etapa de Ejecución
</t>
    </r>
    <r>
      <rPr>
        <b/>
        <sz val="12"/>
        <rFont val="Arial"/>
        <family val="2"/>
      </rPr>
      <t xml:space="preserve">Al 30.06.2020 el avance real de obra acumulado de 71%  </t>
    </r>
    <r>
      <rPr>
        <sz val="12"/>
        <rFont val="Arial"/>
        <family val="2"/>
      </rPr>
      <t xml:space="preserve">
Actualmente se tiene Cronograma acelerado otorgado por la Ampliacion de Plazo N° 04 y Ampliaciòn de Plazo Nº13                                                                                                    
</t>
    </r>
  </si>
  <si>
    <r>
      <t xml:space="preserve">En Etapa de Ejecución
</t>
    </r>
    <r>
      <rPr>
        <b/>
        <sz val="12"/>
        <rFont val="Arial"/>
        <family val="2"/>
      </rPr>
      <t>Avance Real</t>
    </r>
    <r>
      <rPr>
        <sz val="12"/>
        <rFont val="Arial"/>
        <family val="2"/>
      </rPr>
      <t xml:space="preserve"> Acumulado </t>
    </r>
    <r>
      <rPr>
        <b/>
        <sz val="12"/>
        <rFont val="Arial"/>
        <family val="2"/>
      </rPr>
      <t>al 30.06.2020</t>
    </r>
    <r>
      <rPr>
        <sz val="12"/>
        <rFont val="Arial"/>
        <family val="2"/>
      </rPr>
      <t xml:space="preserve"> el </t>
    </r>
    <r>
      <rPr>
        <b/>
        <sz val="12"/>
        <rFont val="Arial"/>
        <family val="2"/>
      </rPr>
      <t xml:space="preserve">90%  </t>
    </r>
    <r>
      <rPr>
        <sz val="12"/>
        <rFont val="Arial"/>
        <family val="2"/>
      </rPr>
      <t xml:space="preserve">
</t>
    </r>
  </si>
  <si>
    <t>Se cuenta con el Servicio de Supervisión de Obra.</t>
  </si>
  <si>
    <r>
      <t xml:space="preserve">En Etapa de Ejecuciòn.
</t>
    </r>
    <r>
      <rPr>
        <b/>
        <sz val="12"/>
        <rFont val="Arial"/>
        <family val="2"/>
      </rPr>
      <t xml:space="preserve">Avance Real Acumulado al 30.06.2020 del 27.87% </t>
    </r>
    <r>
      <rPr>
        <sz val="12"/>
        <rFont val="Arial"/>
        <family val="2"/>
      </rPr>
      <t xml:space="preserve">
</t>
    </r>
  </si>
  <si>
    <r>
      <rPr>
        <b/>
        <sz val="12"/>
        <rFont val="Arial"/>
        <family val="2"/>
      </rPr>
      <t>En Etapa de Recepciòn de Obra (levantamiento de observaciones).</t>
    </r>
    <r>
      <rPr>
        <sz val="12"/>
        <rFont val="Arial"/>
        <family val="2"/>
      </rPr>
      <t xml:space="preserve">
Avance Real Acumulado de la obra al 30.06.2020 fue de 97.18% 
(existe un reducciòn de obra del 2.82% partidas existentes)</t>
    </r>
  </si>
  <si>
    <r>
      <rPr>
        <b/>
        <sz val="12"/>
        <rFont val="Arial"/>
        <family val="2"/>
      </rPr>
      <t xml:space="preserve">En Etapa de Ejecuciòn de Obra.
</t>
    </r>
    <r>
      <rPr>
        <sz val="12"/>
        <rFont val="Arial"/>
        <family val="2"/>
      </rPr>
      <t xml:space="preserve">
</t>
    </r>
    <r>
      <rPr>
        <b/>
        <sz val="12"/>
        <rFont val="Arial"/>
        <family val="2"/>
      </rPr>
      <t xml:space="preserve">Avance Real Acumulado al 30.06.2020 del 100%, </t>
    </r>
    <r>
      <rPr>
        <sz val="12"/>
        <rFont val="Arial"/>
        <family val="2"/>
      </rPr>
      <t>se ha solicitado recepción de obra</t>
    </r>
  </si>
  <si>
    <t>300 d.c
Con ampliacones hasta 479 d.c.</t>
  </si>
  <si>
    <r>
      <t xml:space="preserve">390 d.c.
Con ampliacones hasta </t>
    </r>
    <r>
      <rPr>
        <b/>
        <sz val="12"/>
        <rFont val="Arial"/>
        <family val="2"/>
      </rPr>
      <t>402 d.c.</t>
    </r>
  </si>
  <si>
    <t>300 d.c.</t>
  </si>
  <si>
    <t>120 DIAS CALENDARIO</t>
  </si>
  <si>
    <t>180 d/c.
Con 18 de Ampliaciòn de Plazo</t>
  </si>
  <si>
    <r>
      <t xml:space="preserve">En Etapa de Ejecuciòn de Obra.
</t>
    </r>
    <r>
      <rPr>
        <b/>
        <sz val="12"/>
        <rFont val="Arial"/>
        <family val="2"/>
      </rPr>
      <t>Avance Real Acumulado al 30.06.2020 del 2.64%</t>
    </r>
  </si>
  <si>
    <t>Demora en estudio de mercado, Primer Proceso de Selecciòn declarado desierto, el Segundo Proceso tiene programado otorgar la Buena Pro el 17.06.2020</t>
  </si>
  <si>
    <t>Inspector de Obra
Ing. Jaime Wuttelle</t>
  </si>
  <si>
    <t>11.02.2020</t>
  </si>
  <si>
    <t>120 d/c</t>
  </si>
  <si>
    <t>En proceso de Selecciòn AS-SM-139-2019-ESSALUD/GCL-2</t>
  </si>
  <si>
    <r>
      <t xml:space="preserve">&gt;Se encuentra en proceso de adquisicion </t>
    </r>
    <r>
      <rPr>
        <b/>
        <sz val="12"/>
        <rFont val="Arial"/>
        <family val="2"/>
      </rPr>
      <t>S/ 21,398.34</t>
    </r>
    <r>
      <rPr>
        <sz val="12"/>
        <rFont val="Arial"/>
        <family val="2"/>
      </rPr>
      <t xml:space="preserve"> correspondiente a</t>
    </r>
    <r>
      <rPr>
        <b/>
        <sz val="12"/>
        <rFont val="Arial"/>
        <family val="2"/>
      </rPr>
      <t xml:space="preserve"> 35 equipos.</t>
    </r>
    <r>
      <rPr>
        <sz val="12"/>
        <rFont val="Arial"/>
        <family val="2"/>
      </rPr>
      <t xml:space="preserve">
&gt;Se encuentra adjudicados  </t>
    </r>
    <r>
      <rPr>
        <b/>
        <sz val="12"/>
        <rFont val="Arial"/>
        <family val="2"/>
      </rPr>
      <t xml:space="preserve">S/ 2,137,124.87 </t>
    </r>
    <r>
      <rPr>
        <sz val="12"/>
        <rFont val="Arial"/>
        <family val="2"/>
      </rPr>
      <t xml:space="preserve">correspondiente a </t>
    </r>
    <r>
      <rPr>
        <b/>
        <sz val="12"/>
        <rFont val="Arial"/>
        <family val="2"/>
      </rPr>
      <t xml:space="preserve">15 </t>
    </r>
    <r>
      <rPr>
        <sz val="12"/>
        <rFont val="Arial"/>
        <family val="2"/>
      </rPr>
      <t>equipos..
&gt;Se encuentra ejecutado S/ 0.00.</t>
    </r>
  </si>
  <si>
    <r>
      <t>&gt;Se encuentra en proceso de adquisicion</t>
    </r>
    <r>
      <rPr>
        <b/>
        <sz val="12"/>
        <rFont val="Arial"/>
        <family val="2"/>
      </rPr>
      <t xml:space="preserve"> S/ 983,767.50 </t>
    </r>
    <r>
      <rPr>
        <sz val="12"/>
        <rFont val="Arial"/>
        <family val="2"/>
      </rPr>
      <t xml:space="preserve">correspondiente a </t>
    </r>
    <r>
      <rPr>
        <b/>
        <sz val="12"/>
        <rFont val="Arial"/>
        <family val="2"/>
      </rPr>
      <t>128</t>
    </r>
    <r>
      <rPr>
        <sz val="12"/>
        <rFont val="Arial"/>
        <family val="2"/>
      </rPr>
      <t xml:space="preserve"> equipos.
&gt;Se encuentra adjudicados </t>
    </r>
    <r>
      <rPr>
        <b/>
        <sz val="12"/>
        <rFont val="Arial"/>
        <family val="2"/>
      </rPr>
      <t xml:space="preserve">S/ 2,117,197.84 </t>
    </r>
    <r>
      <rPr>
        <sz val="12"/>
        <rFont val="Arial"/>
        <family val="2"/>
      </rPr>
      <t xml:space="preserve">correspondiente a </t>
    </r>
    <r>
      <rPr>
        <b/>
        <sz val="12"/>
        <rFont val="Arial"/>
        <family val="2"/>
      </rPr>
      <t>348</t>
    </r>
    <r>
      <rPr>
        <sz val="12"/>
        <rFont val="Arial"/>
        <family val="2"/>
      </rPr>
      <t xml:space="preserve"> equipos.
&gt;Se encuentra ejecutado S/ </t>
    </r>
    <r>
      <rPr>
        <b/>
        <sz val="12"/>
        <rFont val="Arial"/>
        <family val="2"/>
      </rPr>
      <t>4,994.00</t>
    </r>
    <r>
      <rPr>
        <sz val="12"/>
        <rFont val="Arial"/>
        <family val="2"/>
      </rPr>
      <t xml:space="preserve"> correspondiente a </t>
    </r>
    <r>
      <rPr>
        <b/>
        <sz val="12"/>
        <rFont val="Arial"/>
        <family val="2"/>
      </rPr>
      <t>3</t>
    </r>
    <r>
      <rPr>
        <sz val="12"/>
        <rFont val="Arial"/>
        <family val="2"/>
      </rPr>
      <t xml:space="preserve"> equipos.</t>
    </r>
  </si>
  <si>
    <r>
      <t xml:space="preserve">&gt; Se encuentra </t>
    </r>
    <r>
      <rPr>
        <b/>
        <sz val="12"/>
        <rFont val="Arial"/>
        <family val="2"/>
      </rPr>
      <t>en</t>
    </r>
    <r>
      <rPr>
        <sz val="12"/>
        <rFont val="Arial"/>
        <family val="2"/>
      </rPr>
      <t xml:space="preserve"> </t>
    </r>
    <r>
      <rPr>
        <b/>
        <sz val="12"/>
        <rFont val="Arial"/>
        <family val="2"/>
      </rPr>
      <t>proceso de adquisicion</t>
    </r>
    <r>
      <rPr>
        <sz val="12"/>
        <rFont val="Arial"/>
        <family val="2"/>
      </rPr>
      <t xml:space="preserve"> </t>
    </r>
    <r>
      <rPr>
        <b/>
        <sz val="12"/>
        <rFont val="Arial"/>
        <family val="2"/>
      </rPr>
      <t xml:space="preserve">S/  1,162,284.95. </t>
    </r>
    <r>
      <rPr>
        <sz val="12"/>
        <rFont val="Arial"/>
        <family val="2"/>
      </rPr>
      <t xml:space="preserve">correspondiente a 136 equipos en CEABE 
&gt; </t>
    </r>
    <r>
      <rPr>
        <b/>
        <sz val="12"/>
        <rFont val="Arial"/>
        <family val="2"/>
      </rPr>
      <t>Adjudicados S/ 26,100.00</t>
    </r>
    <r>
      <rPr>
        <sz val="12"/>
        <rFont val="Arial"/>
        <family val="2"/>
      </rPr>
      <t xml:space="preserve"> correspondiente a 75 equipos en GCL.
&gt; Se encuentra ejecutado S/ 0.00.</t>
    </r>
  </si>
  <si>
    <t>Demora en el Estudio de Mercado y los Actos Preparatorios parte del INCOR.
Estado de Emergencia Sanitaria</t>
  </si>
  <si>
    <t>Demora en el Estudio de Mercado y los Actos Preparatorios para el procedimiento de selección.
Estado de Emergencia Sanitaria.</t>
  </si>
  <si>
    <t>Superposición de contrato de obra y equipo debido a la nulidad de contrato inicial de obra del 2016.</t>
  </si>
  <si>
    <r>
      <t>&gt;Se encuentra ejecutado</t>
    </r>
    <r>
      <rPr>
        <b/>
        <sz val="12"/>
        <rFont val="Arial"/>
        <family val="2"/>
      </rPr>
      <t xml:space="preserve"> S/ 2,856,154.33</t>
    </r>
    <r>
      <rPr>
        <sz val="12"/>
        <rFont val="Arial"/>
        <family val="2"/>
      </rPr>
      <t xml:space="preserve"> correspondiente a</t>
    </r>
    <r>
      <rPr>
        <b/>
        <sz val="12"/>
        <rFont val="Arial"/>
        <family val="2"/>
      </rPr>
      <t xml:space="preserve"> 31</t>
    </r>
    <r>
      <rPr>
        <sz val="12"/>
        <rFont val="Arial"/>
        <family val="2"/>
      </rPr>
      <t xml:space="preserve"> equipos.
&gt;Se encuentra adjudicados </t>
    </r>
    <r>
      <rPr>
        <b/>
        <sz val="12"/>
        <rFont val="Arial"/>
        <family val="2"/>
      </rPr>
      <t>S/ 6,195.00</t>
    </r>
    <r>
      <rPr>
        <sz val="12"/>
        <rFont val="Arial"/>
        <family val="2"/>
      </rPr>
      <t xml:space="preserve"> correspondiente a</t>
    </r>
    <r>
      <rPr>
        <b/>
        <sz val="12"/>
        <rFont val="Arial"/>
        <family val="2"/>
      </rPr>
      <t xml:space="preserve"> 8</t>
    </r>
    <r>
      <rPr>
        <sz val="12"/>
        <rFont val="Arial"/>
        <family val="2"/>
      </rPr>
      <t xml:space="preserve"> equipos.</t>
    </r>
  </si>
  <si>
    <t xml:space="preserve">
- Se encuentra en Estudio de Mercado S/ 4,773,970.36 correspondiente a 90 equipos.
- Se encuentra convocado S/ 66,132.00 correspondiente a 2 equipos.
- Se encuentra ejecutado S/ 9,876,396.47 correspondiente a 291 equipos.</t>
  </si>
  <si>
    <t>Demora en la elaboraciòn de las Especificaciones Tècnicas, en los Actos Preparatorios, en los Procesos de Selecciòn y en Proceso de Ejecuciòn Presupuestal por parte de Proveedor.</t>
  </si>
  <si>
    <t xml:space="preserve">El PIP  se encuentra se encuentra viable, luego de su actualización en Pre Inversión.
Respecto al Expediente Técnico se que se venia desarrollando, este se encuentra con Anteproyecto aprobado. </t>
  </si>
  <si>
    <r>
      <rPr>
        <b/>
        <sz val="12"/>
        <rFont val="Arial"/>
        <family val="2"/>
      </rPr>
      <t xml:space="preserve">Expediente Técnico culminado
</t>
    </r>
    <r>
      <rPr>
        <sz val="12"/>
        <rFont val="Arial"/>
        <family val="2"/>
      </rPr>
      <t>Su aprobación condicionada a la obtención de la Licencia de Obra y la Certificación presupuestal correspondientes 
Se ha aprobado el PAMA ante la DIGESA en el mes de junio
Se cuenta con licencia de IPEN.
Se ha presentado y se remitió el informe de variaciones a la Unidad Formuladora para su registro en el Banco de Inversiones, se está a la espera de su aprobación para emitir el Dictamen correspondiente.</t>
    </r>
  </si>
  <si>
    <r>
      <rPr>
        <b/>
        <sz val="12"/>
        <rFont val="Arial"/>
        <family val="2"/>
      </rPr>
      <t xml:space="preserve">En Etapa de Expediente Técnico
</t>
    </r>
    <r>
      <rPr>
        <sz val="12"/>
        <rFont val="Arial"/>
        <family val="2"/>
      </rPr>
      <t>Se contratò una empresa para que realice el PAMA del Hospital, el cual ya ha sido aprobado por la DIGESA.</t>
    </r>
    <r>
      <rPr>
        <b/>
        <sz val="12"/>
        <rFont val="Arial"/>
        <family val="2"/>
      </rPr>
      <t xml:space="preserve">
</t>
    </r>
    <r>
      <rPr>
        <sz val="12"/>
        <rFont val="Arial"/>
        <family val="2"/>
      </rPr>
      <t xml:space="preserve">Actualmente se encuentra en actualizacion y revisión de las especialidades y costos del Estudio Definitivo para ratificar la aprobación, por el tiempo transcurrido. </t>
    </r>
  </si>
  <si>
    <r>
      <rPr>
        <b/>
        <sz val="12"/>
        <rFont val="Arial"/>
        <family val="2"/>
      </rPr>
      <t xml:space="preserve">En etapa de Elaboración del Expediente Técnico, a traves de Modalidad de Contrata.
</t>
    </r>
    <r>
      <rPr>
        <sz val="12"/>
        <rFont val="Arial"/>
        <family val="2"/>
      </rPr>
      <t xml:space="preserve">
El 07.MAY.2019, se publico en el portal del SEACE la Buena Pro, adjudicandose a la Empresa que elaborara el Estudio Definitivo a nivel de ejecucion de obra.
Fecha de inicio de la elaboracion: 10.JUN.2019
Se ha aprobado el Primer Entregable. 
</t>
    </r>
    <r>
      <rPr>
        <b/>
        <sz val="12"/>
        <rFont val="Arial"/>
        <family val="2"/>
      </rPr>
      <t>El Segundo entregable se encuentra aprobado por la supervisión externa. Está en revisión por la coordinación de la Entidad para su pase a elaboración del tercer y ultimo Entregable.</t>
    </r>
  </si>
  <si>
    <r>
      <rPr>
        <b/>
        <sz val="12"/>
        <rFont val="Arial"/>
        <family val="2"/>
      </rPr>
      <t>En etapa de Elaboración del Expediente Técnico, a traves de Modalidad de Contrata</t>
    </r>
    <r>
      <rPr>
        <sz val="12"/>
        <rFont val="Arial"/>
        <family val="2"/>
      </rPr>
      <t>.
Se suscribio el contrato N° 4600051502 con la empresa CHUNG &amp; TONG INGENIEROS S.A.C. y CAYSA ASOCIADOS S.A.C. con fecha 19.DIC.2018, para la elaboracion del Estudio Definitivo.
En proceso de Elaboracion del Estudio Definitivo.
Se ha aprobado el Primer y Segundo Entregable. 
Al 30.06.2020 el Consultor ha presentado el levantamiento de observaciones al tercer y ultimo entregable.</t>
    </r>
  </si>
  <si>
    <r>
      <rPr>
        <b/>
        <sz val="12"/>
        <rFont val="Arial"/>
        <family val="2"/>
      </rPr>
      <t>En Etapa de Elaboración de Expediente Técnico</t>
    </r>
    <r>
      <rPr>
        <sz val="12"/>
        <rFont val="Arial"/>
        <family val="2"/>
      </rPr>
      <t xml:space="preserve">
Se suscribio el contrato N° 4600051484 con la empresa INSTITUTO DE CONSULTORIA S.A. con fecha 17.DIC.2018, para la elaboracion del Estudio Definitivo.
En proceso de Elaboracion del Estudio Definitivo.
Se ha aprobado el Primer y Segundo Entregable. 
</t>
    </r>
    <r>
      <rPr>
        <b/>
        <sz val="12"/>
        <rFont val="Arial"/>
        <family val="2"/>
      </rPr>
      <t>El Tercer entregable se encuentra aprobado. 
Actualmente en elaboraciòn del Cuarto entregable.</t>
    </r>
  </si>
  <si>
    <r>
      <rPr>
        <b/>
        <sz val="12"/>
        <rFont val="Arial"/>
        <family val="2"/>
      </rPr>
      <t>En Etapa de Elaboración de Expediente Técnico</t>
    </r>
    <r>
      <rPr>
        <sz val="12"/>
        <rFont val="Arial"/>
        <family val="2"/>
      </rPr>
      <t xml:space="preserve">
El 23.MAY.2019, se publico en el portal del SEACE la Buena Pro, adjudicandose a la Empresa que elaborara el Estudio Definitivo a nivel de ejecucion de obra.
Se ha aprobado el Primer Entregable. 
</t>
    </r>
    <r>
      <rPr>
        <b/>
        <sz val="12"/>
        <rFont val="Arial"/>
        <family val="2"/>
      </rPr>
      <t>Al 30.06.2020 el  Consultor viene levantanto observaciones del Segundo Entregable planteadas por parte del Supervisor.</t>
    </r>
  </si>
  <si>
    <r>
      <rPr>
        <b/>
        <sz val="12"/>
        <rFont val="Arial"/>
        <family val="2"/>
      </rPr>
      <t>En Etapa de Elaboración de Expediente Técnico</t>
    </r>
    <r>
      <rPr>
        <sz val="12"/>
        <rFont val="Arial"/>
        <family val="2"/>
      </rPr>
      <t xml:space="preserve">
El 03.JUN.2019, se publico en el portal del SEACE la Buena Pro, adjudicandose a la Empresa que elaborara el Estudio Definitivo a nivel de ejecucion de obra.
Se ha aprobado el Primer Entregable
</t>
    </r>
    <r>
      <rPr>
        <b/>
        <sz val="12"/>
        <rFont val="Arial"/>
        <family val="2"/>
      </rPr>
      <t>Al 30.06.2020 el Consultor ha levantado las Observaciones al Segundo Entregable y se encuentra en revisiòn por parte de la Supervisiòn.</t>
    </r>
  </si>
  <si>
    <t>La supervision ha dado conformidad al Primer Entregable
Se encuentra en revisiòn del Segundo Entregable.</t>
  </si>
  <si>
    <r>
      <rPr>
        <b/>
        <sz val="12"/>
        <rFont val="Arial"/>
        <family val="2"/>
      </rPr>
      <t>En Etapa de Elaboraciòn Expediente Tècnico.</t>
    </r>
    <r>
      <rPr>
        <sz val="12"/>
        <rFont val="Arial"/>
        <family val="2"/>
      </rPr>
      <t xml:space="preserve">
Se suscribio el contrato N° 4600053084 con el CONSORCIO SALUD FLORENCIA. con fecha 02.DIC.2019, para la elaboracion del Estudio Definitivo.
</t>
    </r>
    <r>
      <rPr>
        <b/>
        <sz val="12"/>
        <rFont val="Arial"/>
        <family val="2"/>
      </rPr>
      <t>Al 30.06.2020 en elaboración del Primer Entregable por parte del Consultor.</t>
    </r>
  </si>
  <si>
    <r>
      <rPr>
        <b/>
        <sz val="12"/>
        <rFont val="Arial"/>
        <family val="2"/>
      </rPr>
      <t>En Etapa de Proceso de Selecciòn para Contratar el Consultor que Supervise</t>
    </r>
    <r>
      <rPr>
        <sz val="12"/>
        <rFont val="Arial"/>
        <family val="2"/>
      </rPr>
      <t xml:space="preserve"> la elaboracion del Estudio Definitivo a nivel de ejecucion de obra.
Proceso de Selecciòn </t>
    </r>
    <r>
      <rPr>
        <b/>
        <sz val="12"/>
        <rFont val="Arial"/>
        <family val="2"/>
      </rPr>
      <t>AS-DL 1355-SM-2</t>
    </r>
    <r>
      <rPr>
        <sz val="12"/>
        <rFont val="Arial"/>
        <family val="2"/>
      </rPr>
      <t>-2020-ESSALUD/GCL-1</t>
    </r>
  </si>
  <si>
    <r>
      <rPr>
        <b/>
        <sz val="12"/>
        <rFont val="Arial"/>
        <family val="2"/>
      </rPr>
      <t>En etapa de Elaboración de Expediente Técnico</t>
    </r>
    <r>
      <rPr>
        <sz val="12"/>
        <rFont val="Arial"/>
        <family val="2"/>
      </rPr>
      <t>, por administración Directa a cargo de la Subgerencia de Estudios Definitivos de la GCPI.
Considerando el Estado de Emergencia Sanitaria se re</t>
    </r>
    <r>
      <rPr>
        <b/>
        <sz val="12"/>
        <rFont val="Arial"/>
        <family val="2"/>
      </rPr>
      <t>programò su inicio para el Tercer trimestre del ejercicio, bajo la metodologia BIM.</t>
    </r>
  </si>
  <si>
    <t>Considerando el Estado de Emergencia Sanitaria se reprogramò el inicio de los Actos Preparatorios para contratar la Elaboración y Supervisión de la Elaboración de Expediente Técnico, por contrata.</t>
  </si>
  <si>
    <t>&gt;Se encuentra adjudicados S/  4,356,474.19 correspondiente a  16 equipos.
Ejecutado S/ 4,356,474.19.</t>
  </si>
  <si>
    <r>
      <t>Proyecto consiste en la adquisiciòn de 464 equipos.
&gt;Se encuentra ejecutado</t>
    </r>
    <r>
      <rPr>
        <b/>
        <sz val="12"/>
        <rFont val="Arial"/>
        <family val="2"/>
      </rPr>
      <t xml:space="preserve"> S/ 6,564,326.65</t>
    </r>
    <r>
      <rPr>
        <sz val="12"/>
        <rFont val="Arial"/>
        <family val="2"/>
      </rPr>
      <t xml:space="preserve"> correspondiente a </t>
    </r>
    <r>
      <rPr>
        <b/>
        <sz val="12"/>
        <rFont val="Arial"/>
        <family val="2"/>
      </rPr>
      <t>355</t>
    </r>
    <r>
      <rPr>
        <sz val="12"/>
        <rFont val="Arial"/>
        <family val="2"/>
      </rPr>
      <t xml:space="preserve"> equipos.
&gt;Se encuentra en proceso de adquisicion y/o reconfirmación de persistecia de necesidad de parte del usuario por un monto de</t>
    </r>
    <r>
      <rPr>
        <b/>
        <sz val="12"/>
        <rFont val="Arial"/>
        <family val="2"/>
      </rPr>
      <t xml:space="preserve"> S/ 995,127.27 </t>
    </r>
    <r>
      <rPr>
        <sz val="12"/>
        <rFont val="Arial"/>
        <family val="2"/>
      </rPr>
      <t>correspondiente a</t>
    </r>
    <r>
      <rPr>
        <b/>
        <sz val="12"/>
        <rFont val="Arial"/>
        <family val="2"/>
      </rPr>
      <t xml:space="preserve"> 23 </t>
    </r>
    <r>
      <rPr>
        <sz val="12"/>
        <rFont val="Arial"/>
        <family val="2"/>
      </rPr>
      <t xml:space="preserve">equipos.
&gt;Se encuentra adjudicados </t>
    </r>
    <r>
      <rPr>
        <b/>
        <sz val="12"/>
        <rFont val="Arial"/>
        <family val="2"/>
      </rPr>
      <t xml:space="preserve">S/ 372,513.1 </t>
    </r>
    <r>
      <rPr>
        <sz val="12"/>
        <rFont val="Arial"/>
        <family val="2"/>
      </rPr>
      <t>correspondiente a</t>
    </r>
    <r>
      <rPr>
        <b/>
        <sz val="12"/>
        <rFont val="Arial"/>
        <family val="2"/>
      </rPr>
      <t xml:space="preserve"> 83</t>
    </r>
    <r>
      <rPr>
        <sz val="12"/>
        <rFont val="Arial"/>
        <family val="2"/>
      </rPr>
      <t xml:space="preserve"> equipos.</t>
    </r>
  </si>
  <si>
    <r>
      <t xml:space="preserve">Proyecto consiste en la adquisiciòn de 58 equipos.
</t>
    </r>
    <r>
      <rPr>
        <b/>
        <sz val="12"/>
        <rFont val="Arial"/>
        <family val="2"/>
      </rPr>
      <t xml:space="preserve">&gt; Se encuentran en actos preparatorios S/. 1,429,543.00 correspondiente a 5 equipos.
</t>
    </r>
    <r>
      <rPr>
        <sz val="12"/>
        <rFont val="Arial"/>
        <family val="2"/>
      </rPr>
      <t xml:space="preserve">&gt;Se encuentra adjudicados </t>
    </r>
    <r>
      <rPr>
        <b/>
        <sz val="12"/>
        <rFont val="Arial"/>
        <family val="2"/>
      </rPr>
      <t>S/215,218.48</t>
    </r>
    <r>
      <rPr>
        <sz val="12"/>
        <rFont val="Arial"/>
        <family val="2"/>
      </rPr>
      <t xml:space="preserve"> correspondiente a 06 equipos
&gt;Se encuentra ejecutado </t>
    </r>
    <r>
      <rPr>
        <b/>
        <sz val="12"/>
        <rFont val="Arial"/>
        <family val="2"/>
      </rPr>
      <t>S/ 5,528,921 .00</t>
    </r>
    <r>
      <rPr>
        <sz val="12"/>
        <rFont val="Arial"/>
        <family val="2"/>
      </rPr>
      <t xml:space="preserve"> correspondiente a </t>
    </r>
    <r>
      <rPr>
        <b/>
        <sz val="12"/>
        <rFont val="Arial"/>
        <family val="2"/>
      </rPr>
      <t>31</t>
    </r>
    <r>
      <rPr>
        <sz val="12"/>
        <rFont val="Arial"/>
        <family val="2"/>
      </rPr>
      <t xml:space="preserve"> equipos.</t>
    </r>
  </si>
  <si>
    <r>
      <t xml:space="preserve">Proyecto consiste en la adquisiciòn de 79 equipos.
Se encuentran en actos preparatorios </t>
    </r>
    <r>
      <rPr>
        <b/>
        <sz val="12"/>
        <rFont val="Arial"/>
        <family val="2"/>
      </rPr>
      <t>S/. 1,248,100.00</t>
    </r>
    <r>
      <rPr>
        <sz val="12"/>
        <rFont val="Arial"/>
        <family val="2"/>
      </rPr>
      <t xml:space="preserve"> correspondiente a 63 equipos.
&gt; Se encuentra adjudicados </t>
    </r>
    <r>
      <rPr>
        <b/>
        <sz val="12"/>
        <rFont val="Arial"/>
        <family val="2"/>
      </rPr>
      <t>S/ 43,200.00</t>
    </r>
    <r>
      <rPr>
        <sz val="12"/>
        <rFont val="Arial"/>
        <family val="2"/>
      </rPr>
      <t xml:space="preserve"> correspondiente a 6 equipos.
&gt; Se encuentra ejecutado </t>
    </r>
    <r>
      <rPr>
        <b/>
        <sz val="12"/>
        <rFont val="Arial"/>
        <family val="2"/>
      </rPr>
      <t>S/ 346,769.00</t>
    </r>
    <r>
      <rPr>
        <sz val="12"/>
        <rFont val="Arial"/>
        <family val="2"/>
      </rPr>
      <t xml:space="preserve"> correspondiente a 4 equipos.</t>
    </r>
  </si>
  <si>
    <r>
      <t>Desocupación de terreno,</t>
    </r>
    <r>
      <rPr>
        <sz val="12"/>
        <color rgb="FFFF0000"/>
        <rFont val="Arial"/>
        <family val="2"/>
      </rPr>
      <t xml:space="preserve"> </t>
    </r>
    <r>
      <rPr>
        <sz val="12"/>
        <rFont val="Arial"/>
        <family val="2"/>
      </rPr>
      <t xml:space="preserve">vicios ocultos, dotación de la media tensión, aprobacion de sistema de utilización en media tensión.
</t>
    </r>
    <r>
      <rPr>
        <b/>
        <sz val="12"/>
        <rFont val="Arial"/>
        <family val="2"/>
      </rPr>
      <t>Estado de Emergencia Sanitaria.</t>
    </r>
  </si>
  <si>
    <r>
      <t xml:space="preserve">Procedimiento logistico
La primera convocatoria fue LP N°3-2018-ESSALUD/GCL -1 , fue DECLARADA DESIERTA.
Actualizacion de presupuesto.
</t>
    </r>
    <r>
      <rPr>
        <b/>
        <sz val="12"/>
        <rFont val="Arial"/>
        <family val="2"/>
      </rPr>
      <t>Estado de Emergencia Sanitaria.</t>
    </r>
  </si>
  <si>
    <t xml:space="preserve">desacuerdos con los sindicatos de construcción civil </t>
  </si>
  <si>
    <t>Demora en el Estudio de Mercado y los Actos Preparatorios para los procedimientos de selección respectivos.</t>
  </si>
  <si>
    <t>Por recomendaciòn del MEF se viene actualizando el Estudio de Preinversión /
La cuarentena dictada por el Gobierno Central debido a la pandemia del COVID - 19.</t>
  </si>
  <si>
    <t>Se ingresará en la Municipalidad de Lima Metropolitana, por estar en zona  monumental / 
La cuarentena dictada por el Gobierno Central debido a la pandemia del COVID - 19.</t>
  </si>
  <si>
    <t xml:space="preserve"> Obtencion de la Licencia de Edificacion /
La cuarentena dictada por el Gobierno Central debido a la pandemia del COVID - 19.</t>
  </si>
  <si>
    <t>Demora en la contratacion de empresa especializada que elabore y tramite el Estudio de Impacto Ambiental.
DIGESA indica que no requiere de EIA sino de PAMA /
La cuarentena dictada por el Gobierno Central debido a la pandemia del COVID - 19.</t>
  </si>
  <si>
    <r>
      <rPr>
        <b/>
        <sz val="12"/>
        <rFont val="Arial"/>
        <family val="2"/>
      </rPr>
      <t>Al 30.06.2020 en Proceso de Selecciòn CP-SM-26-2019-ESSALUD/GCL-1</t>
    </r>
    <r>
      <rPr>
        <sz val="12"/>
        <rFont val="Arial"/>
        <family val="2"/>
      </rPr>
      <t>, considerando los nuevos protocolos sanitarios (COVID -19) establecidos por el Ejecutivo.</t>
    </r>
  </si>
  <si>
    <r>
      <rPr>
        <b/>
        <sz val="12"/>
        <rFont val="Arial"/>
        <family val="2"/>
      </rPr>
      <t>En Etapa de Elaboración de Expediente Técnico</t>
    </r>
    <r>
      <rPr>
        <sz val="12"/>
        <rFont val="Arial"/>
        <family val="2"/>
      </rPr>
      <t xml:space="preserve">
El 02.MAY.2019, se publico en el portal del SEACE la Buena Pro, adjudicandose a la Empresa que elaborara el Estudio Definitivo a nivel de ejecucion de obra.
Se ha aprobado el Primer Entregable, y 2do entregable. 
</t>
    </r>
    <r>
      <rPr>
        <b/>
        <sz val="12"/>
        <rFont val="Arial"/>
        <family val="2"/>
      </rPr>
      <t>Al 30.06.2020 Se espera la presentaciòn del Tercer entregable, el cual no ha sido entregado por el Estado de Emergencia Sanitaria.</t>
    </r>
  </si>
  <si>
    <t>En Etapa de Supervisión de la Elaboración de Expediente Técnico
El 14.JUN.2019, se publico en el portal del SEACE la Buena Pro, adjudicandose a la Empresa que supervisara la elaboracion del Estudio Definitivo a nivel de ejecucion de obra
Ha dado la Conformidad del Primer Entregable
Ha dado la Conformidad del Segundo Entregable, se encuentra a la espera de su presentaciòn del 3er entregable.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</si>
</sst>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S/&quot;#,##0.00;[Red]&quot;S/&quot;\-#,##0.00"/>
    <numFmt numFmtId="165" formatCode="_(* #,##0.00_);_(* \(#,##0.00\);_(* &quot;-&quot;??_);_(@_)"/>
    <numFmt numFmtId="166" formatCode="_([$€-2]\ * #,##0.00_);_([$€-2]\ * \(#,##0.00\);_([$€-2]\ * &quot;-&quot;??_)"/>
    <numFmt numFmtId="167" formatCode="&quot;S/&quot;#,##0.00"/>
    <numFmt numFmtId="168" formatCode="0.000"/>
  </numFmts>
  <fonts count="33"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b/>
      <sz val="10"/>
      <name val="Calibri"/>
      <family val="2"/>
      <scheme val="minor"/>
    </font>
    <font>
      <sz val="11"/>
      <name val="Calibri"/>
      <family val="2"/>
    </font>
    <font>
      <b/>
      <sz val="16"/>
      <name val="Arial"/>
      <family val="2"/>
    </font>
    <font>
      <sz val="12"/>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2">
    <xf numFmtId="0" fontId="0" fillId="0" borderId="0"/>
    <xf numFmtId="0" fontId="7" fillId="0" borderId="0"/>
    <xf numFmtId="0" fontId="1" fillId="0" borderId="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320">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6"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26" fillId="6" borderId="4" xfId="2" applyFont="1" applyFill="1" applyBorder="1" applyAlignment="1">
      <alignment horizontal="left" vertical="center" wrapText="1"/>
    </xf>
    <xf numFmtId="0" fontId="1" fillId="6" borderId="0" xfId="1" applyFont="1" applyFill="1" applyAlignment="1">
      <alignment vertical="center" wrapText="1"/>
    </xf>
    <xf numFmtId="0" fontId="19"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1" fillId="6" borderId="0" xfId="1" applyFont="1" applyFill="1" applyAlignment="1">
      <alignment horizontal="center" vertical="center" wrapText="1"/>
    </xf>
    <xf numFmtId="0" fontId="26" fillId="6" borderId="6" xfId="2" applyFont="1" applyFill="1" applyBorder="1" applyAlignment="1">
      <alignment horizontal="left" vertical="center" wrapText="1"/>
    </xf>
    <xf numFmtId="0" fontId="26" fillId="6" borderId="4" xfId="2" applyNumberFormat="1" applyFont="1" applyFill="1" applyBorder="1" applyAlignment="1">
      <alignment horizontal="left" vertical="center" wrapText="1"/>
    </xf>
    <xf numFmtId="0" fontId="26" fillId="6" borderId="1" xfId="2" applyFont="1" applyFill="1" applyBorder="1" applyAlignment="1">
      <alignment horizontal="left" vertical="center" wrapText="1"/>
    </xf>
    <xf numFmtId="0" fontId="1" fillId="6" borderId="0" xfId="1" applyFont="1" applyFill="1" applyAlignment="1">
      <alignment horizontal="left" vertical="center" wrapText="1"/>
    </xf>
    <xf numFmtId="0" fontId="1" fillId="6" borderId="0" xfId="0" applyFont="1" applyFill="1"/>
    <xf numFmtId="0" fontId="1" fillId="6" borderId="0" xfId="0" applyFont="1" applyFill="1" applyAlignment="1">
      <alignment horizontal="center" vertical="center"/>
    </xf>
    <xf numFmtId="0" fontId="19" fillId="6" borderId="23" xfId="1" applyFont="1" applyFill="1" applyBorder="1" applyAlignment="1">
      <alignment vertical="center" wrapText="1"/>
    </xf>
    <xf numFmtId="0" fontId="26" fillId="6" borderId="0" xfId="0" applyFont="1" applyFill="1"/>
    <xf numFmtId="0" fontId="23" fillId="6" borderId="26" xfId="1" applyFont="1" applyFill="1" applyBorder="1" applyAlignment="1">
      <alignment vertical="center" wrapText="1"/>
    </xf>
    <xf numFmtId="0" fontId="19" fillId="6" borderId="17" xfId="0" applyFont="1" applyFill="1" applyBorder="1" applyAlignment="1">
      <alignment horizontal="center" vertical="center" wrapText="1"/>
    </xf>
    <xf numFmtId="0" fontId="1" fillId="6" borderId="0" xfId="1"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3" fillId="6" borderId="0" xfId="1" applyFont="1" applyFill="1" applyBorder="1" applyAlignment="1">
      <alignment horizontal="center" vertical="center" wrapText="1"/>
    </xf>
    <xf numFmtId="0" fontId="27" fillId="6" borderId="0" xfId="0" applyFont="1" applyFill="1"/>
    <xf numFmtId="0" fontId="29" fillId="6" borderId="0" xfId="0" applyFont="1" applyFill="1"/>
    <xf numFmtId="0" fontId="26" fillId="6" borderId="9" xfId="2" applyFont="1" applyFill="1" applyBorder="1" applyAlignment="1">
      <alignment horizontal="center" vertical="center" wrapText="1"/>
    </xf>
    <xf numFmtId="0" fontId="23" fillId="6" borderId="0" xfId="1" applyFont="1" applyFill="1" applyBorder="1" applyAlignment="1">
      <alignment vertical="center" wrapText="1"/>
    </xf>
    <xf numFmtId="0" fontId="23" fillId="6" borderId="16" xfId="1" applyFont="1" applyFill="1" applyBorder="1" applyAlignment="1">
      <alignment vertical="center" wrapText="1"/>
    </xf>
    <xf numFmtId="0" fontId="19" fillId="6" borderId="26" xfId="0" applyFont="1" applyFill="1" applyBorder="1" applyAlignment="1">
      <alignment horizontal="center" vertical="center" wrapText="1"/>
    </xf>
    <xf numFmtId="165" fontId="26" fillId="6" borderId="4" xfId="4" applyFont="1" applyFill="1" applyBorder="1" applyAlignment="1">
      <alignment horizontal="center" vertical="center" wrapText="1"/>
    </xf>
    <xf numFmtId="49" fontId="26" fillId="6" borderId="6" xfId="2" applyNumberFormat="1" applyFont="1" applyFill="1" applyBorder="1" applyAlignment="1">
      <alignment horizontal="left" vertical="center" wrapText="1"/>
    </xf>
    <xf numFmtId="49" fontId="26" fillId="6" borderId="4" xfId="2" applyNumberFormat="1" applyFont="1" applyFill="1" applyBorder="1" applyAlignment="1">
      <alignment horizontal="left" vertical="center" wrapText="1"/>
    </xf>
    <xf numFmtId="165" fontId="26" fillId="6" borderId="6" xfId="4" applyFont="1" applyFill="1" applyBorder="1" applyAlignment="1">
      <alignment horizontal="center" vertical="center" wrapText="1"/>
    </xf>
    <xf numFmtId="0" fontId="26" fillId="6" borderId="6" xfId="2" applyNumberFormat="1" applyFont="1" applyFill="1" applyBorder="1" applyAlignment="1">
      <alignment horizontal="left" vertical="center" wrapText="1"/>
    </xf>
    <xf numFmtId="0" fontId="26" fillId="6" borderId="6" xfId="2" applyNumberFormat="1" applyFont="1" applyFill="1" applyBorder="1" applyAlignment="1">
      <alignment vertical="center" wrapText="1"/>
    </xf>
    <xf numFmtId="14" fontId="26" fillId="6" borderId="9" xfId="2" applyNumberFormat="1" applyFont="1" applyFill="1" applyBorder="1" applyAlignment="1">
      <alignment horizontal="center" vertical="center" wrapText="1"/>
    </xf>
    <xf numFmtId="0" fontId="26" fillId="6" borderId="4" xfId="2" applyNumberFormat="1" applyFont="1" applyFill="1" applyBorder="1" applyAlignment="1">
      <alignment vertical="center" wrapText="1"/>
    </xf>
    <xf numFmtId="0" fontId="26" fillId="6" borderId="1" xfId="2"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0" fontId="23" fillId="6" borderId="28" xfId="1" applyFont="1" applyFill="1" applyBorder="1" applyAlignment="1">
      <alignment horizontal="center" vertical="center" wrapText="1"/>
    </xf>
    <xf numFmtId="0" fontId="23" fillId="6" borderId="0" xfId="1" applyFont="1" applyFill="1" applyBorder="1" applyAlignment="1">
      <alignment horizontal="center" vertical="center" wrapText="1"/>
    </xf>
    <xf numFmtId="4" fontId="26" fillId="6" borderId="14" xfId="2" applyNumberFormat="1" applyFont="1" applyFill="1" applyBorder="1" applyAlignment="1">
      <alignment horizontal="center" vertical="center" wrapText="1"/>
    </xf>
    <xf numFmtId="0" fontId="26" fillId="6" borderId="14" xfId="2" applyFont="1" applyFill="1" applyBorder="1" applyAlignment="1">
      <alignment horizontal="left" vertical="center" wrapText="1"/>
    </xf>
    <xf numFmtId="14" fontId="26" fillId="6" borderId="14" xfId="2" applyNumberFormat="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11" xfId="2" applyFont="1" applyFill="1" applyBorder="1" applyAlignment="1">
      <alignment horizontal="center" vertical="center" wrapText="1"/>
    </xf>
    <xf numFmtId="4" fontId="26" fillId="6" borderId="11" xfId="2" applyNumberFormat="1" applyFont="1" applyFill="1" applyBorder="1" applyAlignment="1">
      <alignment horizontal="center" vertical="center" wrapText="1"/>
    </xf>
    <xf numFmtId="0" fontId="26" fillId="6" borderId="11" xfId="2" applyFont="1" applyFill="1" applyBorder="1" applyAlignment="1">
      <alignment horizontal="left" vertical="center" wrapText="1"/>
    </xf>
    <xf numFmtId="14" fontId="26" fillId="6" borderId="11" xfId="2"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0" fontId="26" fillId="6" borderId="14" xfId="2" applyNumberFormat="1" applyFont="1" applyFill="1" applyBorder="1" applyAlignment="1">
      <alignment horizontal="left" vertical="center" wrapText="1"/>
    </xf>
    <xf numFmtId="0" fontId="26" fillId="6" borderId="1" xfId="2" applyNumberFormat="1" applyFont="1" applyFill="1" applyBorder="1" applyAlignment="1">
      <alignment horizontal="left" vertical="center" wrapText="1"/>
    </xf>
    <xf numFmtId="14" fontId="26" fillId="6" borderId="15" xfId="2" applyNumberFormat="1"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26" fillId="6" borderId="12" xfId="2" applyFont="1" applyFill="1" applyBorder="1" applyAlignment="1">
      <alignment horizontal="left" vertical="center" wrapText="1"/>
    </xf>
    <xf numFmtId="0" fontId="26" fillId="6" borderId="36" xfId="2" applyFont="1" applyFill="1" applyBorder="1" applyAlignment="1">
      <alignment horizontal="center" vertical="center" wrapText="1"/>
    </xf>
    <xf numFmtId="0" fontId="26" fillId="6" borderId="12" xfId="2" applyNumberFormat="1" applyFont="1" applyFill="1" applyBorder="1" applyAlignment="1">
      <alignment horizontal="left" vertical="center" wrapText="1"/>
    </xf>
    <xf numFmtId="168" fontId="1" fillId="6" borderId="0" xfId="1" applyNumberFormat="1" applyFont="1" applyFill="1" applyAlignment="1">
      <alignment horizontal="left" vertical="center" wrapText="1"/>
    </xf>
    <xf numFmtId="0" fontId="26" fillId="6" borderId="15"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14" xfId="2"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6" fillId="6" borderId="1" xfId="2" applyFont="1" applyFill="1" applyBorder="1" applyAlignment="1">
      <alignment vertical="center" wrapText="1"/>
    </xf>
    <xf numFmtId="0" fontId="26" fillId="6" borderId="3" xfId="2" applyFont="1" applyFill="1" applyBorder="1" applyAlignment="1">
      <alignment horizontal="center" vertical="center" wrapText="1"/>
    </xf>
    <xf numFmtId="0" fontId="26" fillId="6" borderId="3" xfId="2" applyFont="1" applyFill="1" applyBorder="1" applyAlignment="1">
      <alignment horizontal="left" vertical="center" wrapText="1"/>
    </xf>
    <xf numFmtId="0" fontId="26" fillId="6" borderId="3" xfId="2" applyFont="1" applyFill="1" applyBorder="1" applyAlignment="1">
      <alignment vertical="center" wrapText="1"/>
    </xf>
    <xf numFmtId="4" fontId="26" fillId="6" borderId="3" xfId="2" applyNumberFormat="1" applyFont="1" applyFill="1" applyBorder="1" applyAlignment="1">
      <alignment horizontal="center" vertical="center" wrapText="1"/>
    </xf>
    <xf numFmtId="0" fontId="26" fillId="6" borderId="32" xfId="2" applyFont="1" applyFill="1" applyBorder="1" applyAlignment="1">
      <alignment horizontal="center" vertical="center" wrapText="1"/>
    </xf>
    <xf numFmtId="4" fontId="26" fillId="6" borderId="6" xfId="0" applyNumberFormat="1" applyFont="1" applyFill="1" applyBorder="1" applyAlignment="1">
      <alignment horizontal="center" vertical="center"/>
    </xf>
    <xf numFmtId="49" fontId="26" fillId="6" borderId="6" xfId="0" applyNumberFormat="1" applyFont="1" applyFill="1" applyBorder="1" applyAlignment="1">
      <alignment horizontal="left" vertical="center" wrapText="1"/>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 xfId="1" applyFont="1" applyFill="1" applyBorder="1" applyAlignment="1">
      <alignment horizontal="center" vertical="center" wrapText="1"/>
    </xf>
    <xf numFmtId="4" fontId="26" fillId="6" borderId="1" xfId="1" applyNumberFormat="1" applyFont="1" applyFill="1" applyBorder="1" applyAlignment="1">
      <alignment horizontal="center" vertical="center" wrapText="1"/>
    </xf>
    <xf numFmtId="0" fontId="26" fillId="6" borderId="13" xfId="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4" fontId="26" fillId="6" borderId="3" xfId="1" applyNumberFormat="1" applyFont="1" applyFill="1" applyBorder="1" applyAlignment="1">
      <alignment horizontal="center" vertical="center" wrapText="1"/>
    </xf>
    <xf numFmtId="0" fontId="26" fillId="6" borderId="3" xfId="1" applyFont="1" applyFill="1" applyBorder="1" applyAlignment="1">
      <alignment horizontal="center" vertical="center" wrapText="1"/>
    </xf>
    <xf numFmtId="0" fontId="26" fillId="6" borderId="32" xfId="1"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49" fontId="26" fillId="6" borderId="1" xfId="2" applyNumberFormat="1" applyFont="1" applyFill="1" applyBorder="1" applyAlignment="1">
      <alignment horizontal="left" vertical="center" wrapText="1"/>
    </xf>
    <xf numFmtId="165" fontId="26" fillId="6" borderId="1" xfId="4" applyFont="1" applyFill="1" applyBorder="1" applyAlignment="1">
      <alignment horizontal="center" vertical="center" wrapText="1"/>
    </xf>
    <xf numFmtId="49" fontId="26" fillId="6" borderId="3" xfId="2" applyNumberFormat="1" applyFont="1" applyFill="1" applyBorder="1" applyAlignment="1">
      <alignment horizontal="left" vertical="center" wrapText="1"/>
    </xf>
    <xf numFmtId="165" fontId="26" fillId="6" borderId="3" xfId="4"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19" fillId="6" borderId="4" xfId="2" applyFont="1" applyFill="1" applyBorder="1" applyAlignment="1">
      <alignment horizontal="left" vertical="center" wrapText="1"/>
    </xf>
    <xf numFmtId="0" fontId="26" fillId="6" borderId="4" xfId="2" applyFont="1" applyFill="1" applyBorder="1" applyAlignment="1">
      <alignment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0" fontId="25" fillId="6" borderId="1" xfId="2" applyFont="1" applyFill="1" applyBorder="1" applyAlignment="1">
      <alignment horizontal="center" vertical="center" wrapText="1"/>
    </xf>
    <xf numFmtId="165" fontId="25" fillId="6" borderId="1" xfId="4" applyFont="1" applyFill="1" applyBorder="1" applyAlignment="1">
      <alignment horizontal="center" vertical="center" wrapText="1"/>
    </xf>
    <xf numFmtId="14" fontId="25" fillId="6" borderId="1" xfId="2" applyNumberFormat="1" applyFont="1" applyFill="1" applyBorder="1" applyAlignment="1">
      <alignment horizontal="center" vertical="center" wrapText="1"/>
    </xf>
    <xf numFmtId="0" fontId="26" fillId="6" borderId="8" xfId="2" applyFont="1" applyFill="1" applyBorder="1" applyAlignment="1">
      <alignment horizontal="center" vertical="center" wrapText="1"/>
    </xf>
    <xf numFmtId="4" fontId="26" fillId="6" borderId="9" xfId="2" applyNumberFormat="1" applyFont="1" applyFill="1" applyBorder="1" applyAlignment="1">
      <alignment horizontal="center" vertical="center" wrapText="1"/>
    </xf>
    <xf numFmtId="49" fontId="26" fillId="6" borderId="9" xfId="0" applyNumberFormat="1" applyFont="1" applyFill="1" applyBorder="1" applyAlignment="1">
      <alignment horizontal="left" vertical="center" wrapText="1"/>
    </xf>
    <xf numFmtId="0" fontId="26" fillId="6" borderId="10" xfId="2" applyFont="1" applyFill="1" applyBorder="1" applyAlignment="1">
      <alignment horizontal="center" vertical="center" wrapText="1"/>
    </xf>
    <xf numFmtId="0" fontId="26" fillId="6" borderId="6" xfId="2" applyFont="1" applyFill="1" applyBorder="1" applyAlignment="1">
      <alignment vertical="center" wrapText="1"/>
    </xf>
    <xf numFmtId="0" fontId="26" fillId="6" borderId="9" xfId="2" applyNumberFormat="1" applyFont="1" applyFill="1" applyBorder="1" applyAlignment="1">
      <alignment horizontal="left" vertical="center" wrapText="1"/>
    </xf>
    <xf numFmtId="49" fontId="26" fillId="6" borderId="9" xfId="2" applyNumberFormat="1" applyFont="1" applyFill="1" applyBorder="1" applyAlignment="1">
      <alignment horizontal="center" vertical="center" wrapText="1"/>
    </xf>
    <xf numFmtId="167" fontId="1" fillId="6" borderId="1" xfId="0" applyNumberFormat="1" applyFont="1" applyFill="1" applyBorder="1" applyAlignment="1">
      <alignment horizontal="center" vertical="center"/>
    </xf>
    <xf numFmtId="4" fontId="30" fillId="6" borderId="0" xfId="0" applyNumberFormat="1" applyFont="1" applyFill="1"/>
    <xf numFmtId="49" fontId="26" fillId="6" borderId="1" xfId="0" applyNumberFormat="1" applyFont="1" applyFill="1" applyBorder="1" applyAlignment="1">
      <alignment horizontal="left" vertical="center" wrapText="1"/>
    </xf>
    <xf numFmtId="49" fontId="26" fillId="6" borderId="3" xfId="0" applyNumberFormat="1" applyFont="1" applyFill="1" applyBorder="1" applyAlignment="1">
      <alignment horizontal="left" vertical="center" wrapText="1"/>
    </xf>
    <xf numFmtId="0" fontId="31" fillId="6" borderId="6" xfId="2" applyFont="1" applyFill="1" applyBorder="1" applyAlignment="1">
      <alignment horizontal="center" vertical="center" wrapText="1"/>
    </xf>
    <xf numFmtId="0" fontId="1" fillId="6" borderId="37" xfId="0" applyFont="1" applyFill="1" applyBorder="1" applyAlignment="1">
      <alignment horizontal="center"/>
    </xf>
    <xf numFmtId="0" fontId="26" fillId="6" borderId="1" xfId="2"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0" fontId="26" fillId="0" borderId="1" xfId="2" applyFont="1" applyFill="1" applyBorder="1" applyAlignment="1">
      <alignment horizontal="left" vertical="center" wrapText="1"/>
    </xf>
    <xf numFmtId="0" fontId="26" fillId="0" borderId="1" xfId="2" applyFont="1" applyFill="1" applyBorder="1" applyAlignment="1">
      <alignment vertical="center" wrapText="1"/>
    </xf>
    <xf numFmtId="164" fontId="26" fillId="6" borderId="3" xfId="2" applyNumberFormat="1" applyFont="1" applyFill="1" applyBorder="1" applyAlignment="1">
      <alignment horizontal="center" vertical="center" wrapText="1"/>
    </xf>
    <xf numFmtId="49" fontId="26" fillId="6" borderId="6" xfId="2" applyNumberFormat="1" applyFont="1" applyFill="1" applyBorder="1" applyAlignment="1">
      <alignment vertical="center" wrapText="1"/>
    </xf>
    <xf numFmtId="165" fontId="0" fillId="0" borderId="0" xfId="4" applyFont="1"/>
    <xf numFmtId="165" fontId="1" fillId="6" borderId="0" xfId="4" applyFont="1" applyFill="1" applyAlignment="1">
      <alignment vertical="center" wrapText="1"/>
    </xf>
    <xf numFmtId="0" fontId="26" fillId="6" borderId="1" xfId="2" applyFont="1" applyFill="1" applyBorder="1" applyAlignment="1">
      <alignment horizontal="center" vertical="center" wrapText="1"/>
    </xf>
    <xf numFmtId="49" fontId="26" fillId="6" borderId="9" xfId="2" applyNumberFormat="1" applyFont="1" applyFill="1" applyBorder="1" applyAlignment="1">
      <alignment horizontal="left"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33"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5" fillId="6" borderId="0" xfId="1" applyFont="1" applyFill="1" applyAlignment="1">
      <alignment horizontal="left" vertical="center" wrapText="1"/>
    </xf>
    <xf numFmtId="0" fontId="26" fillId="6" borderId="1" xfId="2"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29" xfId="2"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49" fontId="26" fillId="6" borderId="15" xfId="2" applyNumberFormat="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49" fontId="26" fillId="6" borderId="12" xfId="2" applyNumberFormat="1"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25" xfId="1" applyFont="1" applyFill="1" applyBorder="1" applyAlignment="1">
      <alignment horizontal="center" vertical="center" wrapText="1"/>
    </xf>
    <xf numFmtId="0" fontId="19" fillId="6" borderId="18" xfId="1" applyFont="1" applyFill="1" applyBorder="1" applyAlignment="1">
      <alignment horizontal="center" vertical="center" wrapText="1"/>
    </xf>
    <xf numFmtId="0" fontId="23" fillId="6" borderId="24" xfId="1" applyFont="1" applyFill="1" applyBorder="1" applyAlignment="1">
      <alignment horizontal="center" vertical="center" wrapText="1"/>
    </xf>
    <xf numFmtId="0" fontId="23" fillId="6" borderId="22" xfId="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31"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3" xfId="2"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31" xfId="2" applyFont="1" applyFill="1" applyBorder="1" applyAlignment="1">
      <alignment horizontal="center" vertical="center" wrapText="1"/>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7" fillId="0" borderId="6" xfId="1" applyFont="1" applyBorder="1" applyAlignment="1">
      <alignment horizontal="left" vertical="center" wrapText="1"/>
    </xf>
    <xf numFmtId="4" fontId="7" fillId="0" borderId="15"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27" xfId="1" applyFont="1" applyFill="1" applyBorder="1" applyAlignment="1">
      <alignment horizontal="center" vertical="center" wrapText="1"/>
    </xf>
    <xf numFmtId="4" fontId="7" fillId="0" borderId="14"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5" fillId="5" borderId="27"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11" xfId="1" applyFont="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2722</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65464" cy="50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22">
          <cell r="K22">
            <v>0</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41"/>
      <c r="C2" s="241"/>
      <c r="D2" s="241"/>
      <c r="E2" s="241"/>
      <c r="F2" s="241"/>
      <c r="G2" s="241"/>
      <c r="H2"/>
      <c r="I2" s="9"/>
      <c r="J2" s="9"/>
    </row>
    <row r="3" spans="2:11" ht="21.75" customHeight="1" x14ac:dyDescent="0.2">
      <c r="B3" s="241" t="s">
        <v>287</v>
      </c>
      <c r="C3" s="241"/>
      <c r="D3" s="241"/>
      <c r="E3" s="241"/>
      <c r="F3" s="241"/>
      <c r="G3" s="241"/>
      <c r="H3" s="241"/>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41" t="s">
        <v>260</v>
      </c>
      <c r="C41" s="241"/>
      <c r="D41" s="241"/>
      <c r="E41" s="241"/>
      <c r="F41" s="241"/>
      <c r="G41" s="241"/>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44" t="s">
        <v>69</v>
      </c>
      <c r="C2" s="244"/>
      <c r="D2" s="244"/>
      <c r="E2" s="244"/>
      <c r="F2" s="244"/>
      <c r="G2" s="244"/>
      <c r="H2" s="244"/>
    </row>
    <row r="3" spans="2:10" x14ac:dyDescent="0.2">
      <c r="C3" s="9"/>
    </row>
    <row r="4" spans="2:10" ht="18" customHeight="1" x14ac:dyDescent="0.2">
      <c r="B4" s="242" t="s">
        <v>70</v>
      </c>
      <c r="C4" s="242" t="s">
        <v>54</v>
      </c>
      <c r="D4" s="242" t="s">
        <v>127</v>
      </c>
      <c r="E4" s="242" t="s">
        <v>126</v>
      </c>
      <c r="F4" s="26"/>
      <c r="G4" s="242" t="s">
        <v>90</v>
      </c>
      <c r="H4" s="245" t="s">
        <v>75</v>
      </c>
      <c r="J4" s="242"/>
    </row>
    <row r="5" spans="2:10" ht="18" customHeight="1" x14ac:dyDescent="0.2">
      <c r="B5" s="243"/>
      <c r="C5" s="243"/>
      <c r="D5" s="243" t="s">
        <v>58</v>
      </c>
      <c r="E5" s="243"/>
      <c r="F5" s="19" t="s">
        <v>74</v>
      </c>
      <c r="G5" s="243"/>
      <c r="H5" s="246"/>
      <c r="J5" s="243"/>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tabSelected="1" topLeftCell="E1" zoomScale="70" zoomScaleNormal="70" zoomScaleSheetLayoutView="59" workbookViewId="0">
      <pane ySplit="5" topLeftCell="A105" activePane="bottomLeft" state="frozen"/>
      <selection pane="bottomLeft" activeCell="G107" sqref="G107"/>
    </sheetView>
  </sheetViews>
  <sheetFormatPr baseColWidth="10" defaultColWidth="11.42578125" defaultRowHeight="12.75" x14ac:dyDescent="0.2"/>
  <cols>
    <col min="1" max="1" width="15.28515625" style="126" customWidth="1"/>
    <col min="2" max="2" width="11.7109375" style="121" customWidth="1"/>
    <col min="3" max="3" width="13.7109375" style="121" hidden="1" customWidth="1"/>
    <col min="4" max="4" width="21.140625" style="121" hidden="1" customWidth="1"/>
    <col min="5" max="5" width="41.42578125" style="116" customWidth="1"/>
    <col min="6" max="6" width="24.140625" style="121" customWidth="1"/>
    <col min="7" max="7" width="23.5703125" style="116" customWidth="1"/>
    <col min="8" max="8" width="74.140625" style="121" customWidth="1"/>
    <col min="9" max="9" width="34.5703125" style="125" customWidth="1"/>
    <col min="10" max="10" width="23.5703125" style="121" customWidth="1"/>
    <col min="11" max="12" width="21.140625" style="121" customWidth="1"/>
    <col min="13" max="13" width="18.140625" style="121" customWidth="1"/>
    <col min="14" max="14" width="22.85546875" style="121" customWidth="1"/>
    <col min="15" max="15" width="23.85546875" style="127" customWidth="1"/>
    <col min="16" max="16" width="31.85546875" style="127" customWidth="1"/>
    <col min="17" max="17" width="38.42578125" style="127" customWidth="1"/>
    <col min="18" max="18" width="33.5703125" style="126" customWidth="1"/>
    <col min="19" max="16384" width="11.42578125" style="126"/>
  </cols>
  <sheetData>
    <row r="1" spans="1:18" ht="27.75" customHeight="1" x14ac:dyDescent="0.2">
      <c r="F1" s="238">
        <f>73780+46000+80000+36450</f>
        <v>236230</v>
      </c>
      <c r="I1" s="172"/>
    </row>
    <row r="2" spans="1:18" ht="12" customHeight="1" thickBot="1" x14ac:dyDescent="0.25"/>
    <row r="3" spans="1:18" s="129" customFormat="1" ht="16.5" customHeight="1" thickBot="1" x14ac:dyDescent="0.25">
      <c r="B3" s="273" t="s">
        <v>491</v>
      </c>
      <c r="C3" s="274"/>
      <c r="D3" s="274"/>
      <c r="E3" s="274"/>
      <c r="F3" s="274"/>
      <c r="G3" s="274"/>
      <c r="H3" s="117"/>
      <c r="I3" s="117"/>
      <c r="J3" s="117"/>
      <c r="K3" s="117"/>
      <c r="L3" s="117"/>
      <c r="M3" s="117"/>
      <c r="N3" s="117"/>
      <c r="O3" s="117"/>
      <c r="P3" s="117"/>
      <c r="Q3" s="128"/>
    </row>
    <row r="4" spans="1:18" s="129" customFormat="1" ht="48" thickBot="1" x14ac:dyDescent="0.25">
      <c r="A4" s="130"/>
      <c r="B4" s="271" t="s">
        <v>23</v>
      </c>
      <c r="C4" s="271" t="s">
        <v>302</v>
      </c>
      <c r="D4" s="271" t="s">
        <v>301</v>
      </c>
      <c r="E4" s="271" t="s">
        <v>300</v>
      </c>
      <c r="F4" s="271" t="s">
        <v>299</v>
      </c>
      <c r="G4" s="271" t="s">
        <v>444</v>
      </c>
      <c r="H4" s="271" t="s">
        <v>298</v>
      </c>
      <c r="I4" s="269" t="s">
        <v>289</v>
      </c>
      <c r="J4" s="266" t="s">
        <v>290</v>
      </c>
      <c r="K4" s="267"/>
      <c r="L4" s="267"/>
      <c r="M4" s="267"/>
      <c r="N4" s="268"/>
      <c r="O4" s="131" t="s">
        <v>303</v>
      </c>
      <c r="P4" s="131" t="s">
        <v>291</v>
      </c>
      <c r="Q4" s="131" t="s">
        <v>292</v>
      </c>
    </row>
    <row r="5" spans="1:18" s="129" customFormat="1" ht="32.25" thickBot="1" x14ac:dyDescent="0.25">
      <c r="A5" s="130"/>
      <c r="B5" s="272"/>
      <c r="C5" s="272"/>
      <c r="D5" s="272"/>
      <c r="E5" s="272"/>
      <c r="F5" s="272"/>
      <c r="G5" s="272"/>
      <c r="H5" s="272"/>
      <c r="I5" s="270"/>
      <c r="J5" s="142" t="s">
        <v>293</v>
      </c>
      <c r="K5" s="142" t="s">
        <v>294</v>
      </c>
      <c r="L5" s="142" t="s">
        <v>295</v>
      </c>
      <c r="M5" s="142" t="s">
        <v>296</v>
      </c>
      <c r="N5" s="142" t="s">
        <v>297</v>
      </c>
      <c r="O5" s="180"/>
      <c r="P5" s="180"/>
      <c r="Q5" s="180"/>
    </row>
    <row r="6" spans="1:18" ht="172.5" customHeight="1" x14ac:dyDescent="0.2">
      <c r="A6" s="140"/>
      <c r="B6" s="251">
        <v>1</v>
      </c>
      <c r="C6" s="253">
        <v>211309</v>
      </c>
      <c r="D6" s="255">
        <v>41156</v>
      </c>
      <c r="E6" s="253" t="s">
        <v>9</v>
      </c>
      <c r="F6" s="175" t="s">
        <v>95</v>
      </c>
      <c r="G6" s="118">
        <v>0</v>
      </c>
      <c r="H6" s="115" t="s">
        <v>409</v>
      </c>
      <c r="I6" s="115" t="s">
        <v>410</v>
      </c>
      <c r="J6" s="175" t="s">
        <v>411</v>
      </c>
      <c r="K6" s="175" t="s">
        <v>412</v>
      </c>
      <c r="L6" s="118">
        <v>162000</v>
      </c>
      <c r="M6" s="175" t="s">
        <v>413</v>
      </c>
      <c r="N6" s="177"/>
      <c r="O6" s="175"/>
      <c r="P6" s="175"/>
      <c r="Q6" s="133"/>
    </row>
    <row r="7" spans="1:18" ht="114.75" customHeight="1" x14ac:dyDescent="0.2">
      <c r="A7" s="140"/>
      <c r="B7" s="259"/>
      <c r="C7" s="258"/>
      <c r="D7" s="262"/>
      <c r="E7" s="258"/>
      <c r="F7" s="151" t="s">
        <v>72</v>
      </c>
      <c r="G7" s="120">
        <v>90580</v>
      </c>
      <c r="H7" s="124" t="s">
        <v>496</v>
      </c>
      <c r="I7" s="181" t="s">
        <v>539</v>
      </c>
      <c r="J7" s="151" t="s">
        <v>332</v>
      </c>
      <c r="K7" s="151"/>
      <c r="L7" s="120">
        <v>8342317.4299999997</v>
      </c>
      <c r="M7" s="151" t="s">
        <v>483</v>
      </c>
      <c r="N7" s="151" t="s">
        <v>334</v>
      </c>
      <c r="O7" s="120">
        <v>11595.82</v>
      </c>
      <c r="P7" s="151"/>
      <c r="Q7" s="134"/>
    </row>
    <row r="8" spans="1:18" ht="60" x14ac:dyDescent="0.2">
      <c r="A8" s="140"/>
      <c r="B8" s="285"/>
      <c r="C8" s="279"/>
      <c r="D8" s="280"/>
      <c r="E8" s="279"/>
      <c r="F8" s="182" t="s">
        <v>452</v>
      </c>
      <c r="G8" s="185">
        <v>0</v>
      </c>
      <c r="H8" s="183" t="s">
        <v>493</v>
      </c>
      <c r="I8" s="184"/>
      <c r="J8" s="182"/>
      <c r="K8" s="231" t="s">
        <v>333</v>
      </c>
      <c r="L8" s="185">
        <v>1164239.82</v>
      </c>
      <c r="M8" s="182" t="s">
        <v>502</v>
      </c>
      <c r="N8" s="231" t="s">
        <v>334</v>
      </c>
      <c r="O8" s="185"/>
      <c r="P8" s="182"/>
      <c r="Q8" s="186"/>
    </row>
    <row r="9" spans="1:18" ht="138.75" customHeight="1" thickBot="1" x14ac:dyDescent="0.25">
      <c r="A9" s="140"/>
      <c r="B9" s="252"/>
      <c r="C9" s="254"/>
      <c r="D9" s="256"/>
      <c r="E9" s="254"/>
      <c r="F9" s="176" t="s">
        <v>288</v>
      </c>
      <c r="G9" s="187">
        <v>2523889.2599999998</v>
      </c>
      <c r="H9" s="188" t="s">
        <v>494</v>
      </c>
      <c r="I9" s="122" t="s">
        <v>495</v>
      </c>
      <c r="J9" s="176" t="s">
        <v>435</v>
      </c>
      <c r="K9" s="176"/>
      <c r="L9" s="119"/>
      <c r="M9" s="176"/>
      <c r="N9" s="176"/>
      <c r="O9" s="176"/>
      <c r="P9" s="176"/>
      <c r="Q9" s="135"/>
      <c r="R9" s="132"/>
    </row>
    <row r="10" spans="1:18" ht="123" customHeight="1" x14ac:dyDescent="0.2">
      <c r="A10" s="140"/>
      <c r="B10" s="251">
        <v>2</v>
      </c>
      <c r="C10" s="253">
        <v>237720</v>
      </c>
      <c r="D10" s="255">
        <v>41421</v>
      </c>
      <c r="E10" s="253" t="s">
        <v>10</v>
      </c>
      <c r="F10" s="175" t="s">
        <v>95</v>
      </c>
      <c r="G10" s="118">
        <v>0</v>
      </c>
      <c r="H10" s="115" t="s">
        <v>409</v>
      </c>
      <c r="I10" s="115" t="s">
        <v>416</v>
      </c>
      <c r="J10" s="175" t="s">
        <v>414</v>
      </c>
      <c r="K10" s="175" t="s">
        <v>412</v>
      </c>
      <c r="L10" s="118">
        <v>275000</v>
      </c>
      <c r="M10" s="175" t="s">
        <v>413</v>
      </c>
      <c r="N10" s="177" t="s">
        <v>415</v>
      </c>
      <c r="O10" s="175"/>
      <c r="P10" s="175"/>
      <c r="Q10" s="133"/>
      <c r="R10" s="132"/>
    </row>
    <row r="11" spans="1:18" ht="110.25" customHeight="1" x14ac:dyDescent="0.2">
      <c r="A11" s="140"/>
      <c r="B11" s="259"/>
      <c r="C11" s="258"/>
      <c r="D11" s="262"/>
      <c r="E11" s="258"/>
      <c r="F11" s="151" t="s">
        <v>72</v>
      </c>
      <c r="G11" s="120">
        <v>6797951.5300000003</v>
      </c>
      <c r="H11" s="124" t="s">
        <v>497</v>
      </c>
      <c r="I11" s="124" t="s">
        <v>484</v>
      </c>
      <c r="J11" s="151" t="s">
        <v>335</v>
      </c>
      <c r="K11" s="151"/>
      <c r="L11" s="120">
        <v>18514392.77</v>
      </c>
      <c r="M11" s="151" t="s">
        <v>485</v>
      </c>
      <c r="N11" s="152" t="s">
        <v>338</v>
      </c>
      <c r="O11" s="120">
        <v>170678.26</v>
      </c>
      <c r="P11" s="151"/>
      <c r="Q11" s="134"/>
      <c r="R11" s="132"/>
    </row>
    <row r="12" spans="1:18" ht="75.75" x14ac:dyDescent="0.2">
      <c r="A12" s="140"/>
      <c r="B12" s="285"/>
      <c r="C12" s="279"/>
      <c r="D12" s="280"/>
      <c r="E12" s="279"/>
      <c r="F12" s="182" t="s">
        <v>452</v>
      </c>
      <c r="G12" s="185">
        <v>712502.43</v>
      </c>
      <c r="H12" s="183" t="s">
        <v>498</v>
      </c>
      <c r="I12" s="183"/>
      <c r="J12" s="182"/>
      <c r="K12" s="231" t="s">
        <v>336</v>
      </c>
      <c r="L12" s="185">
        <v>2168458.31</v>
      </c>
      <c r="M12" s="231" t="s">
        <v>503</v>
      </c>
      <c r="N12" s="232" t="s">
        <v>338</v>
      </c>
      <c r="O12" s="185"/>
      <c r="P12" s="182"/>
      <c r="Q12" s="186"/>
      <c r="R12" s="132"/>
    </row>
    <row r="13" spans="1:18" ht="95.25" customHeight="1" thickBot="1" x14ac:dyDescent="0.25">
      <c r="A13" s="140"/>
      <c r="B13" s="252"/>
      <c r="C13" s="254"/>
      <c r="D13" s="256"/>
      <c r="E13" s="254"/>
      <c r="F13" s="176" t="s">
        <v>77</v>
      </c>
      <c r="G13" s="187">
        <v>2064778.64</v>
      </c>
      <c r="H13" s="188" t="s">
        <v>466</v>
      </c>
      <c r="I13" s="122" t="s">
        <v>447</v>
      </c>
      <c r="J13" s="176" t="s">
        <v>435</v>
      </c>
      <c r="K13" s="176"/>
      <c r="L13" s="119"/>
      <c r="M13" s="176"/>
      <c r="N13" s="178"/>
      <c r="O13" s="176"/>
      <c r="P13" s="176"/>
      <c r="Q13" s="135"/>
      <c r="R13" s="132"/>
    </row>
    <row r="14" spans="1:18" ht="126.75" customHeight="1" x14ac:dyDescent="0.2">
      <c r="A14" s="140"/>
      <c r="B14" s="251">
        <v>3</v>
      </c>
      <c r="C14" s="253">
        <v>238552</v>
      </c>
      <c r="D14" s="255">
        <v>41591</v>
      </c>
      <c r="E14" s="253" t="s">
        <v>12</v>
      </c>
      <c r="F14" s="175" t="s">
        <v>95</v>
      </c>
      <c r="G14" s="118">
        <v>0</v>
      </c>
      <c r="H14" s="115" t="s">
        <v>409</v>
      </c>
      <c r="I14" s="115" t="s">
        <v>416</v>
      </c>
      <c r="J14" s="175" t="s">
        <v>417</v>
      </c>
      <c r="K14" s="175" t="s">
        <v>418</v>
      </c>
      <c r="L14" s="118">
        <v>138599.91</v>
      </c>
      <c r="M14" s="175" t="s">
        <v>413</v>
      </c>
      <c r="N14" s="177"/>
      <c r="O14" s="175"/>
      <c r="P14" s="175"/>
      <c r="Q14" s="133"/>
      <c r="R14" s="132"/>
    </row>
    <row r="15" spans="1:18" ht="150" customHeight="1" x14ac:dyDescent="0.2">
      <c r="A15" s="140"/>
      <c r="B15" s="259"/>
      <c r="C15" s="258"/>
      <c r="D15" s="262"/>
      <c r="E15" s="258"/>
      <c r="F15" s="151" t="s">
        <v>72</v>
      </c>
      <c r="G15" s="120">
        <v>7897958.0599999996</v>
      </c>
      <c r="H15" s="124" t="s">
        <v>499</v>
      </c>
      <c r="I15" s="124" t="s">
        <v>540</v>
      </c>
      <c r="J15" s="151" t="s">
        <v>351</v>
      </c>
      <c r="K15" s="151"/>
      <c r="L15" s="120" t="s">
        <v>348</v>
      </c>
      <c r="M15" s="151" t="s">
        <v>349</v>
      </c>
      <c r="N15" s="151" t="s">
        <v>350</v>
      </c>
      <c r="O15" s="191" t="s">
        <v>342</v>
      </c>
      <c r="P15" s="151"/>
      <c r="Q15" s="134"/>
      <c r="R15" s="132"/>
    </row>
    <row r="16" spans="1:18" ht="45" x14ac:dyDescent="0.2">
      <c r="A16" s="140"/>
      <c r="B16" s="285"/>
      <c r="C16" s="279"/>
      <c r="D16" s="280"/>
      <c r="E16" s="279"/>
      <c r="F16" s="182" t="s">
        <v>452</v>
      </c>
      <c r="G16" s="185">
        <v>686455.52</v>
      </c>
      <c r="H16" s="183" t="s">
        <v>498</v>
      </c>
      <c r="I16" s="183"/>
      <c r="J16" s="182"/>
      <c r="K16" s="231" t="s">
        <v>352</v>
      </c>
      <c r="L16" s="185">
        <v>1144092.5</v>
      </c>
      <c r="M16" s="231" t="s">
        <v>504</v>
      </c>
      <c r="N16" s="182"/>
      <c r="O16" s="196"/>
      <c r="P16" s="182"/>
      <c r="Q16" s="186"/>
      <c r="R16" s="132"/>
    </row>
    <row r="17" spans="1:18" ht="112.5" customHeight="1" thickBot="1" x14ac:dyDescent="0.25">
      <c r="A17" s="140"/>
      <c r="B17" s="252"/>
      <c r="C17" s="254"/>
      <c r="D17" s="256"/>
      <c r="E17" s="254"/>
      <c r="F17" s="176" t="s">
        <v>77</v>
      </c>
      <c r="G17" s="119">
        <v>90064</v>
      </c>
      <c r="H17" s="188" t="s">
        <v>467</v>
      </c>
      <c r="I17" s="176" t="s">
        <v>434</v>
      </c>
      <c r="J17" s="225"/>
      <c r="K17" s="176"/>
      <c r="L17" s="119"/>
      <c r="M17" s="176"/>
      <c r="N17" s="176"/>
      <c r="O17" s="176"/>
      <c r="P17" s="176"/>
      <c r="Q17" s="135"/>
      <c r="R17" s="132"/>
    </row>
    <row r="18" spans="1:18" ht="66" customHeight="1" x14ac:dyDescent="0.2">
      <c r="A18" s="140"/>
      <c r="B18" s="251">
        <v>4</v>
      </c>
      <c r="C18" s="253">
        <v>269832</v>
      </c>
      <c r="D18" s="255">
        <v>41592</v>
      </c>
      <c r="E18" s="253" t="s">
        <v>323</v>
      </c>
      <c r="F18" s="175" t="s">
        <v>95</v>
      </c>
      <c r="G18" s="118">
        <v>0</v>
      </c>
      <c r="H18" s="115" t="s">
        <v>409</v>
      </c>
      <c r="I18" s="175"/>
      <c r="J18" s="175" t="s">
        <v>418</v>
      </c>
      <c r="K18" s="175" t="s">
        <v>418</v>
      </c>
      <c r="L18" s="175"/>
      <c r="M18" s="175"/>
      <c r="N18" s="177"/>
      <c r="O18" s="175"/>
      <c r="P18" s="175"/>
      <c r="Q18" s="133"/>
      <c r="R18" s="132"/>
    </row>
    <row r="19" spans="1:18" ht="144" customHeight="1" x14ac:dyDescent="0.2">
      <c r="A19" s="140"/>
      <c r="B19" s="259"/>
      <c r="C19" s="258"/>
      <c r="D19" s="262"/>
      <c r="E19" s="258"/>
      <c r="F19" s="151" t="s">
        <v>72</v>
      </c>
      <c r="G19" s="120">
        <v>1234502.6100000001</v>
      </c>
      <c r="H19" s="181" t="s">
        <v>500</v>
      </c>
      <c r="I19" s="181" t="s">
        <v>486</v>
      </c>
      <c r="J19" s="151" t="s">
        <v>343</v>
      </c>
      <c r="K19" s="151"/>
      <c r="L19" s="151" t="s">
        <v>345</v>
      </c>
      <c r="M19" s="151" t="s">
        <v>346</v>
      </c>
      <c r="N19" s="232" t="s">
        <v>442</v>
      </c>
      <c r="O19" s="191" t="s">
        <v>342</v>
      </c>
      <c r="P19" s="151" t="s">
        <v>347</v>
      </c>
      <c r="Q19" s="134" t="s">
        <v>347</v>
      </c>
      <c r="R19" s="132"/>
    </row>
    <row r="20" spans="1:18" ht="45" x14ac:dyDescent="0.2">
      <c r="A20" s="140"/>
      <c r="B20" s="285"/>
      <c r="C20" s="279"/>
      <c r="D20" s="280"/>
      <c r="E20" s="279"/>
      <c r="F20" s="182" t="s">
        <v>452</v>
      </c>
      <c r="G20" s="185">
        <v>98789.61</v>
      </c>
      <c r="H20" s="183" t="s">
        <v>498</v>
      </c>
      <c r="I20" s="184"/>
      <c r="J20" s="182"/>
      <c r="K20" s="231" t="s">
        <v>344</v>
      </c>
      <c r="L20" s="235">
        <v>197579.2</v>
      </c>
      <c r="M20" s="231" t="s">
        <v>505</v>
      </c>
      <c r="N20" s="232" t="s">
        <v>442</v>
      </c>
      <c r="O20" s="196"/>
      <c r="P20" s="182"/>
      <c r="Q20" s="186"/>
      <c r="R20" s="132"/>
    </row>
    <row r="21" spans="1:18" ht="120.75" customHeight="1" thickBot="1" x14ac:dyDescent="0.3">
      <c r="A21" s="140"/>
      <c r="B21" s="252"/>
      <c r="C21" s="254"/>
      <c r="D21" s="256"/>
      <c r="E21" s="254"/>
      <c r="F21" s="176" t="s">
        <v>77</v>
      </c>
      <c r="G21" s="187">
        <v>2291970.48</v>
      </c>
      <c r="H21" s="188" t="s">
        <v>513</v>
      </c>
      <c r="I21" s="122" t="s">
        <v>446</v>
      </c>
      <c r="J21" s="176" t="s">
        <v>435</v>
      </c>
      <c r="K21" s="226"/>
      <c r="L21" s="176"/>
      <c r="M21" s="119"/>
      <c r="N21" s="176"/>
      <c r="O21" s="176"/>
      <c r="P21" s="176"/>
      <c r="Q21" s="135"/>
      <c r="R21" s="132"/>
    </row>
    <row r="22" spans="1:18" ht="66" customHeight="1" x14ac:dyDescent="0.2">
      <c r="A22" s="140"/>
      <c r="B22" s="275">
        <v>5</v>
      </c>
      <c r="C22" s="175"/>
      <c r="D22" s="177"/>
      <c r="E22" s="253" t="s">
        <v>330</v>
      </c>
      <c r="F22" s="175" t="s">
        <v>95</v>
      </c>
      <c r="G22" s="118">
        <v>0</v>
      </c>
      <c r="H22" s="115" t="s">
        <v>409</v>
      </c>
      <c r="I22" s="204" t="s">
        <v>438</v>
      </c>
      <c r="J22" s="175" t="s">
        <v>418</v>
      </c>
      <c r="K22" s="175" t="s">
        <v>418</v>
      </c>
      <c r="L22" s="143"/>
      <c r="M22" s="189"/>
      <c r="N22" s="189"/>
      <c r="O22" s="189"/>
      <c r="P22" s="189"/>
      <c r="Q22" s="190"/>
      <c r="R22" s="132"/>
    </row>
    <row r="23" spans="1:18" ht="128.25" customHeight="1" x14ac:dyDescent="0.2">
      <c r="A23" s="140"/>
      <c r="B23" s="276"/>
      <c r="C23" s="151"/>
      <c r="D23" s="152"/>
      <c r="E23" s="258"/>
      <c r="F23" s="191" t="s">
        <v>72</v>
      </c>
      <c r="G23" s="192">
        <v>2498831.08</v>
      </c>
      <c r="H23" s="233" t="s">
        <v>501</v>
      </c>
      <c r="I23" s="227" t="s">
        <v>487</v>
      </c>
      <c r="J23" s="191" t="s">
        <v>340</v>
      </c>
      <c r="K23" s="191"/>
      <c r="L23" s="201">
        <v>3701972.11</v>
      </c>
      <c r="M23" s="191" t="s">
        <v>448</v>
      </c>
      <c r="N23" s="191" t="s">
        <v>359</v>
      </c>
      <c r="O23" s="191" t="s">
        <v>342</v>
      </c>
      <c r="P23" s="191"/>
      <c r="Q23" s="193"/>
      <c r="R23" s="132"/>
    </row>
    <row r="24" spans="1:18" ht="60" x14ac:dyDescent="0.2">
      <c r="A24" s="140"/>
      <c r="B24" s="277"/>
      <c r="C24" s="182"/>
      <c r="D24" s="194"/>
      <c r="E24" s="279"/>
      <c r="F24" s="182" t="s">
        <v>452</v>
      </c>
      <c r="G24" s="195">
        <v>402439.9</v>
      </c>
      <c r="H24" s="183" t="s">
        <v>498</v>
      </c>
      <c r="I24" s="228"/>
      <c r="J24" s="196"/>
      <c r="K24" s="191" t="s">
        <v>341</v>
      </c>
      <c r="L24" s="203">
        <v>453431.52</v>
      </c>
      <c r="M24" s="191" t="s">
        <v>506</v>
      </c>
      <c r="N24" s="191" t="s">
        <v>359</v>
      </c>
      <c r="O24" s="196"/>
      <c r="P24" s="196"/>
      <c r="Q24" s="197"/>
      <c r="R24" s="132"/>
    </row>
    <row r="25" spans="1:18" ht="91.5" customHeight="1" thickBot="1" x14ac:dyDescent="0.25">
      <c r="A25" s="140"/>
      <c r="B25" s="278"/>
      <c r="C25" s="176"/>
      <c r="D25" s="178"/>
      <c r="E25" s="254"/>
      <c r="F25" s="198" t="s">
        <v>77</v>
      </c>
      <c r="G25" s="119">
        <v>350389.05</v>
      </c>
      <c r="H25" s="188" t="s">
        <v>514</v>
      </c>
      <c r="I25" s="144" t="s">
        <v>447</v>
      </c>
      <c r="J25" s="198"/>
      <c r="K25" s="198"/>
      <c r="L25" s="146"/>
      <c r="M25" s="198"/>
      <c r="N25" s="198"/>
      <c r="O25" s="198"/>
      <c r="P25" s="198"/>
      <c r="Q25" s="199"/>
      <c r="R25" s="132"/>
    </row>
    <row r="26" spans="1:18" ht="99.75" customHeight="1" x14ac:dyDescent="0.2">
      <c r="A26" s="140"/>
      <c r="B26" s="275">
        <v>6</v>
      </c>
      <c r="C26" s="175"/>
      <c r="D26" s="177"/>
      <c r="E26" s="281" t="s">
        <v>358</v>
      </c>
      <c r="F26" s="175" t="s">
        <v>95</v>
      </c>
      <c r="G26" s="118">
        <v>32000</v>
      </c>
      <c r="H26" s="115" t="s">
        <v>391</v>
      </c>
      <c r="I26" s="115" t="s">
        <v>443</v>
      </c>
      <c r="J26" s="175" t="s">
        <v>418</v>
      </c>
      <c r="K26" s="175" t="s">
        <v>418</v>
      </c>
      <c r="L26" s="143"/>
      <c r="M26" s="189"/>
      <c r="N26" s="189"/>
      <c r="O26" s="189"/>
      <c r="P26" s="189"/>
      <c r="Q26" s="190"/>
      <c r="R26" s="132"/>
    </row>
    <row r="27" spans="1:18" ht="135" customHeight="1" x14ac:dyDescent="0.2">
      <c r="A27" s="140"/>
      <c r="B27" s="276"/>
      <c r="C27" s="151"/>
      <c r="D27" s="152"/>
      <c r="E27" s="282"/>
      <c r="F27" s="191" t="s">
        <v>72</v>
      </c>
      <c r="G27" s="192">
        <v>4110224.81</v>
      </c>
      <c r="H27" s="234" t="s">
        <v>492</v>
      </c>
      <c r="I27" s="200" t="s">
        <v>450</v>
      </c>
      <c r="J27" s="191" t="s">
        <v>360</v>
      </c>
      <c r="K27" s="191"/>
      <c r="L27" s="201">
        <v>4110224.82</v>
      </c>
      <c r="M27" s="191">
        <v>120</v>
      </c>
      <c r="N27" s="191" t="s">
        <v>361</v>
      </c>
      <c r="O27" s="191"/>
      <c r="P27" s="191"/>
      <c r="Q27" s="193"/>
      <c r="R27" s="132"/>
    </row>
    <row r="28" spans="1:18" ht="18" x14ac:dyDescent="0.2">
      <c r="A28" s="140"/>
      <c r="B28" s="277"/>
      <c r="C28" s="182"/>
      <c r="D28" s="194"/>
      <c r="E28" s="283"/>
      <c r="F28" s="196" t="s">
        <v>452</v>
      </c>
      <c r="G28" s="195">
        <v>537608</v>
      </c>
      <c r="H28" s="183" t="s">
        <v>498</v>
      </c>
      <c r="I28" s="202"/>
      <c r="J28" s="196"/>
      <c r="K28" s="191" t="s">
        <v>451</v>
      </c>
      <c r="L28" s="203">
        <v>483847.2</v>
      </c>
      <c r="M28" s="196">
        <v>150</v>
      </c>
      <c r="N28" s="191" t="s">
        <v>361</v>
      </c>
      <c r="O28" s="196"/>
      <c r="P28" s="196"/>
      <c r="Q28" s="197"/>
      <c r="R28" s="132"/>
    </row>
    <row r="29" spans="1:18" ht="72.75" customHeight="1" thickBot="1" x14ac:dyDescent="0.25">
      <c r="A29" s="140"/>
      <c r="B29" s="278"/>
      <c r="C29" s="176"/>
      <c r="D29" s="178"/>
      <c r="E29" s="284"/>
      <c r="F29" s="198" t="s">
        <v>77</v>
      </c>
      <c r="G29" s="119">
        <v>59931</v>
      </c>
      <c r="H29" s="122" t="s">
        <v>470</v>
      </c>
      <c r="I29" s="144" t="s">
        <v>449</v>
      </c>
      <c r="J29" s="198"/>
      <c r="K29" s="198"/>
      <c r="L29" s="146"/>
      <c r="M29" s="198"/>
      <c r="N29" s="198"/>
      <c r="O29" s="198"/>
      <c r="P29" s="198"/>
      <c r="Q29" s="199"/>
      <c r="R29" s="132"/>
    </row>
    <row r="30" spans="1:18" ht="111" customHeight="1" x14ac:dyDescent="0.2">
      <c r="B30" s="251">
        <v>7</v>
      </c>
      <c r="C30" s="175"/>
      <c r="D30" s="177"/>
      <c r="E30" s="253" t="s">
        <v>393</v>
      </c>
      <c r="F30" s="175" t="s">
        <v>367</v>
      </c>
      <c r="G30" s="118">
        <v>0</v>
      </c>
      <c r="H30" s="115" t="s">
        <v>439</v>
      </c>
      <c r="I30" s="204" t="s">
        <v>424</v>
      </c>
      <c r="J30" s="175" t="s">
        <v>418</v>
      </c>
      <c r="K30" s="175" t="s">
        <v>418</v>
      </c>
      <c r="L30" s="143"/>
      <c r="M30" s="175"/>
      <c r="N30" s="175"/>
      <c r="O30" s="175"/>
      <c r="P30" s="175"/>
      <c r="Q30" s="133"/>
    </row>
    <row r="31" spans="1:18" ht="56.25" customHeight="1" x14ac:dyDescent="0.2">
      <c r="B31" s="259"/>
      <c r="C31" s="151"/>
      <c r="D31" s="152"/>
      <c r="E31" s="258"/>
      <c r="F31" s="151" t="s">
        <v>376</v>
      </c>
      <c r="G31" s="120">
        <v>0</v>
      </c>
      <c r="H31" s="124" t="s">
        <v>365</v>
      </c>
      <c r="I31" s="205"/>
      <c r="J31" s="151"/>
      <c r="K31" s="151" t="s">
        <v>418</v>
      </c>
      <c r="L31" s="201"/>
      <c r="M31" s="151"/>
      <c r="N31" s="151"/>
      <c r="O31" s="151"/>
      <c r="P31" s="151"/>
      <c r="Q31" s="134"/>
    </row>
    <row r="32" spans="1:18" ht="75.75" customHeight="1" x14ac:dyDescent="0.2">
      <c r="B32" s="259"/>
      <c r="C32" s="151"/>
      <c r="D32" s="152"/>
      <c r="E32" s="258"/>
      <c r="F32" s="151" t="s">
        <v>72</v>
      </c>
      <c r="G32" s="120">
        <v>2994709.56</v>
      </c>
      <c r="H32" s="124" t="s">
        <v>507</v>
      </c>
      <c r="I32" s="205" t="s">
        <v>432</v>
      </c>
      <c r="J32" s="151" t="s">
        <v>433</v>
      </c>
      <c r="K32" s="239" t="s">
        <v>509</v>
      </c>
      <c r="L32" s="201" t="s">
        <v>437</v>
      </c>
      <c r="M32" s="239" t="s">
        <v>511</v>
      </c>
      <c r="N32" s="239" t="s">
        <v>510</v>
      </c>
      <c r="O32" s="151"/>
      <c r="P32" s="151"/>
      <c r="Q32" s="134"/>
    </row>
    <row r="33" spans="1:18" ht="99" customHeight="1" x14ac:dyDescent="0.2">
      <c r="B33" s="259"/>
      <c r="C33" s="151"/>
      <c r="D33" s="152"/>
      <c r="E33" s="258"/>
      <c r="F33" s="151" t="s">
        <v>363</v>
      </c>
      <c r="G33" s="120">
        <v>387440.78</v>
      </c>
      <c r="H33" s="183" t="s">
        <v>498</v>
      </c>
      <c r="I33" s="205" t="s">
        <v>508</v>
      </c>
      <c r="J33" s="151"/>
      <c r="K33" s="239" t="s">
        <v>512</v>
      </c>
      <c r="L33" s="201"/>
      <c r="M33" s="151"/>
      <c r="N33" s="231"/>
      <c r="O33" s="151"/>
      <c r="P33" s="151"/>
      <c r="Q33" s="134"/>
    </row>
    <row r="34" spans="1:18" ht="99.75" customHeight="1" thickBot="1" x14ac:dyDescent="0.25">
      <c r="B34" s="252"/>
      <c r="C34" s="176"/>
      <c r="D34" s="178"/>
      <c r="E34" s="254"/>
      <c r="F34" s="176" t="s">
        <v>77</v>
      </c>
      <c r="G34" s="119">
        <v>0</v>
      </c>
      <c r="H34" s="122" t="s">
        <v>515</v>
      </c>
      <c r="I34" s="206" t="s">
        <v>399</v>
      </c>
      <c r="J34" s="229"/>
      <c r="K34" s="230"/>
      <c r="L34" s="146"/>
      <c r="M34" s="176"/>
      <c r="N34" s="176"/>
      <c r="O34" s="176"/>
      <c r="P34" s="176"/>
      <c r="Q34" s="135"/>
    </row>
    <row r="35" spans="1:18" ht="161.25" customHeight="1" x14ac:dyDescent="0.2">
      <c r="A35" s="140"/>
      <c r="B35" s="251">
        <v>8</v>
      </c>
      <c r="C35" s="253">
        <v>274896</v>
      </c>
      <c r="D35" s="255">
        <v>41597</v>
      </c>
      <c r="E35" s="253" t="s">
        <v>13</v>
      </c>
      <c r="F35" s="175" t="s">
        <v>95</v>
      </c>
      <c r="G35" s="118"/>
      <c r="H35" s="207" t="s">
        <v>404</v>
      </c>
      <c r="I35" s="208" t="s">
        <v>405</v>
      </c>
      <c r="J35" s="175" t="s">
        <v>406</v>
      </c>
      <c r="K35" s="175" t="s">
        <v>407</v>
      </c>
      <c r="L35" s="118">
        <v>60000</v>
      </c>
      <c r="M35" s="175">
        <v>60</v>
      </c>
      <c r="N35" s="175" t="s">
        <v>408</v>
      </c>
      <c r="O35" s="175"/>
      <c r="P35" s="175"/>
      <c r="Q35" s="133"/>
    </row>
    <row r="36" spans="1:18" ht="166.5" customHeight="1" x14ac:dyDescent="0.2">
      <c r="A36" s="140"/>
      <c r="B36" s="259"/>
      <c r="C36" s="258"/>
      <c r="D36" s="262"/>
      <c r="E36" s="258"/>
      <c r="F36" s="151" t="s">
        <v>72</v>
      </c>
      <c r="G36" s="120"/>
      <c r="H36" s="124" t="s">
        <v>488</v>
      </c>
      <c r="I36" s="181" t="s">
        <v>431</v>
      </c>
      <c r="J36" s="151" t="s">
        <v>325</v>
      </c>
      <c r="K36" s="151" t="s">
        <v>326</v>
      </c>
      <c r="L36" s="120" t="s">
        <v>327</v>
      </c>
      <c r="M36" s="151" t="s">
        <v>328</v>
      </c>
      <c r="N36" s="151" t="s">
        <v>329</v>
      </c>
      <c r="O36" s="120">
        <v>37286.9</v>
      </c>
      <c r="P36" s="151"/>
      <c r="Q36" s="134" t="s">
        <v>441</v>
      </c>
    </row>
    <row r="37" spans="1:18" ht="118.5" customHeight="1" thickBot="1" x14ac:dyDescent="0.25">
      <c r="A37" s="140"/>
      <c r="B37" s="252"/>
      <c r="C37" s="254"/>
      <c r="D37" s="256"/>
      <c r="E37" s="254"/>
      <c r="F37" s="176" t="s">
        <v>77</v>
      </c>
      <c r="G37" s="187">
        <f>133667.8+62109</f>
        <v>195776.8</v>
      </c>
      <c r="H37" s="188" t="s">
        <v>468</v>
      </c>
      <c r="I37" s="122" t="s">
        <v>398</v>
      </c>
      <c r="J37" s="176"/>
      <c r="K37" s="176"/>
      <c r="L37" s="119"/>
      <c r="M37" s="176"/>
      <c r="N37" s="176"/>
      <c r="O37" s="176"/>
      <c r="P37" s="176"/>
      <c r="Q37" s="135"/>
    </row>
    <row r="38" spans="1:18" ht="105" customHeight="1" x14ac:dyDescent="0.2">
      <c r="A38" s="140"/>
      <c r="B38" s="251">
        <v>9</v>
      </c>
      <c r="C38" s="175" t="s">
        <v>61</v>
      </c>
      <c r="D38" s="175" t="s">
        <v>61</v>
      </c>
      <c r="E38" s="253" t="s">
        <v>0</v>
      </c>
      <c r="F38" s="175" t="s">
        <v>72</v>
      </c>
      <c r="G38" s="118">
        <v>0</v>
      </c>
      <c r="H38" s="115" t="s">
        <v>339</v>
      </c>
      <c r="I38" s="115" t="s">
        <v>304</v>
      </c>
      <c r="J38" s="175" t="s">
        <v>305</v>
      </c>
      <c r="K38" s="175" t="s">
        <v>306</v>
      </c>
      <c r="L38" s="118">
        <v>50992898.149999999</v>
      </c>
      <c r="M38" s="175" t="s">
        <v>307</v>
      </c>
      <c r="N38" s="177">
        <v>41809</v>
      </c>
      <c r="O38" s="118">
        <v>4145633.99</v>
      </c>
      <c r="P38" s="209" t="s">
        <v>337</v>
      </c>
      <c r="Q38" s="210" t="s">
        <v>308</v>
      </c>
      <c r="R38" s="132"/>
    </row>
    <row r="39" spans="1:18" ht="120" customHeight="1" thickBot="1" x14ac:dyDescent="0.25">
      <c r="A39" s="140"/>
      <c r="B39" s="252"/>
      <c r="C39" s="176"/>
      <c r="D39" s="176"/>
      <c r="E39" s="254"/>
      <c r="F39" s="176" t="s">
        <v>77</v>
      </c>
      <c r="G39" s="187">
        <v>170879</v>
      </c>
      <c r="H39" s="144" t="s">
        <v>489</v>
      </c>
      <c r="I39" s="144" t="s">
        <v>517</v>
      </c>
      <c r="J39" s="146"/>
      <c r="K39" s="176"/>
      <c r="L39" s="119"/>
      <c r="M39" s="176"/>
      <c r="N39" s="178"/>
      <c r="O39" s="119"/>
      <c r="P39" s="211"/>
      <c r="Q39" s="212"/>
      <c r="R39" s="132"/>
    </row>
    <row r="40" spans="1:18" ht="101.25" customHeight="1" thickBot="1" x14ac:dyDescent="0.25">
      <c r="A40" s="141"/>
      <c r="B40" s="249">
        <v>10</v>
      </c>
      <c r="C40" s="175">
        <v>274698</v>
      </c>
      <c r="D40" s="177">
        <v>41745</v>
      </c>
      <c r="E40" s="263" t="s">
        <v>322</v>
      </c>
      <c r="F40" s="213" t="s">
        <v>95</v>
      </c>
      <c r="G40" s="118">
        <v>0</v>
      </c>
      <c r="H40" s="115" t="s">
        <v>409</v>
      </c>
      <c r="I40" s="175" t="s">
        <v>419</v>
      </c>
      <c r="J40" s="175" t="s">
        <v>418</v>
      </c>
      <c r="K40" s="175" t="s">
        <v>418</v>
      </c>
      <c r="L40" s="175"/>
      <c r="M40" s="175"/>
      <c r="N40" s="175"/>
      <c r="O40" s="175"/>
      <c r="P40" s="175"/>
      <c r="Q40" s="133"/>
      <c r="R40" s="132"/>
    </row>
    <row r="41" spans="1:18" ht="99.75" customHeight="1" x14ac:dyDescent="0.2">
      <c r="A41" s="153" t="s">
        <v>436</v>
      </c>
      <c r="B41" s="261"/>
      <c r="C41" s="151"/>
      <c r="D41" s="152"/>
      <c r="E41" s="264"/>
      <c r="F41" s="214" t="s">
        <v>72</v>
      </c>
      <c r="G41" s="120">
        <v>0</v>
      </c>
      <c r="H41" s="200" t="s">
        <v>320</v>
      </c>
      <c r="I41" s="151" t="s">
        <v>319</v>
      </c>
      <c r="J41" s="215" t="s">
        <v>309</v>
      </c>
      <c r="K41" s="215"/>
      <c r="L41" s="216">
        <v>235421.85</v>
      </c>
      <c r="M41" s="215" t="s">
        <v>310</v>
      </c>
      <c r="N41" s="217">
        <v>42928</v>
      </c>
      <c r="O41" s="215"/>
      <c r="P41" s="151"/>
      <c r="Q41" s="134" t="s">
        <v>355</v>
      </c>
      <c r="R41" s="132"/>
    </row>
    <row r="42" spans="1:18" ht="120" customHeight="1" thickBot="1" x14ac:dyDescent="0.25">
      <c r="A42" s="154"/>
      <c r="B42" s="250"/>
      <c r="C42" s="176"/>
      <c r="D42" s="178"/>
      <c r="E42" s="265"/>
      <c r="F42" s="206" t="s">
        <v>77</v>
      </c>
      <c r="G42" s="187">
        <v>187459.5</v>
      </c>
      <c r="H42" s="144" t="s">
        <v>490</v>
      </c>
      <c r="I42" s="144" t="s">
        <v>516</v>
      </c>
      <c r="J42" s="176" t="s">
        <v>435</v>
      </c>
      <c r="K42" s="176"/>
      <c r="L42" s="176"/>
      <c r="M42" s="176"/>
      <c r="N42" s="176"/>
      <c r="O42" s="176"/>
      <c r="P42" s="176"/>
      <c r="Q42" s="135"/>
      <c r="R42" s="132"/>
    </row>
    <row r="43" spans="1:18" ht="109.5" customHeight="1" x14ac:dyDescent="0.2">
      <c r="A43" s="154"/>
      <c r="B43" s="249">
        <v>11</v>
      </c>
      <c r="C43" s="175">
        <v>273254</v>
      </c>
      <c r="D43" s="177">
        <v>41883</v>
      </c>
      <c r="E43" s="247" t="s">
        <v>324</v>
      </c>
      <c r="F43" s="175" t="s">
        <v>95</v>
      </c>
      <c r="G43" s="118">
        <f>+'[1]ANEXO 2'!$K$22</f>
        <v>0</v>
      </c>
      <c r="H43" s="115" t="s">
        <v>409</v>
      </c>
      <c r="I43" s="175" t="s">
        <v>419</v>
      </c>
      <c r="J43" s="175" t="s">
        <v>418</v>
      </c>
      <c r="K43" s="175" t="s">
        <v>418</v>
      </c>
      <c r="L43" s="175"/>
      <c r="M43" s="175"/>
      <c r="N43" s="175"/>
      <c r="O43" s="175"/>
      <c r="P43" s="175"/>
      <c r="Q43" s="133"/>
      <c r="R43" s="132"/>
    </row>
    <row r="44" spans="1:18" ht="85.5" customHeight="1" x14ac:dyDescent="0.2">
      <c r="A44" s="154"/>
      <c r="B44" s="261"/>
      <c r="C44" s="151"/>
      <c r="D44" s="152"/>
      <c r="E44" s="260"/>
      <c r="F44" s="151" t="s">
        <v>72</v>
      </c>
      <c r="G44" s="120">
        <v>0</v>
      </c>
      <c r="H44" s="124" t="s">
        <v>321</v>
      </c>
      <c r="I44" s="181" t="s">
        <v>518</v>
      </c>
      <c r="J44" s="151" t="s">
        <v>311</v>
      </c>
      <c r="K44" s="151" t="s">
        <v>312</v>
      </c>
      <c r="L44" s="201">
        <v>591292.57999999996</v>
      </c>
      <c r="M44" s="151" t="s">
        <v>313</v>
      </c>
      <c r="N44" s="152">
        <v>42831</v>
      </c>
      <c r="O44" s="151" t="s">
        <v>61</v>
      </c>
      <c r="P44" s="151" t="s">
        <v>353</v>
      </c>
      <c r="Q44" s="134" t="s">
        <v>356</v>
      </c>
      <c r="R44" s="132"/>
    </row>
    <row r="45" spans="1:18" ht="87.75" customHeight="1" thickBot="1" x14ac:dyDescent="0.25">
      <c r="A45" s="154"/>
      <c r="B45" s="250"/>
      <c r="C45" s="176"/>
      <c r="D45" s="178"/>
      <c r="E45" s="248"/>
      <c r="F45" s="176" t="s">
        <v>77</v>
      </c>
      <c r="G45" s="187">
        <v>0</v>
      </c>
      <c r="H45" s="188" t="s">
        <v>519</v>
      </c>
      <c r="I45" s="236" t="s">
        <v>401</v>
      </c>
      <c r="J45" s="176" t="s">
        <v>435</v>
      </c>
      <c r="K45" s="176"/>
      <c r="L45" s="176"/>
      <c r="M45" s="176"/>
      <c r="N45" s="176"/>
      <c r="O45" s="176"/>
      <c r="P45" s="176"/>
      <c r="Q45" s="135"/>
      <c r="R45" s="132"/>
    </row>
    <row r="46" spans="1:18" ht="67.5" customHeight="1" x14ac:dyDescent="0.2">
      <c r="A46" s="154"/>
      <c r="B46" s="249">
        <v>12</v>
      </c>
      <c r="C46" s="175">
        <v>216096</v>
      </c>
      <c r="D46" s="177">
        <v>41136</v>
      </c>
      <c r="E46" s="247" t="s">
        <v>27</v>
      </c>
      <c r="F46" s="175" t="s">
        <v>95</v>
      </c>
      <c r="G46" s="118">
        <v>0</v>
      </c>
      <c r="H46" s="115" t="s">
        <v>409</v>
      </c>
      <c r="I46" s="175" t="s">
        <v>419</v>
      </c>
      <c r="J46" s="175" t="s">
        <v>420</v>
      </c>
      <c r="K46" s="175" t="s">
        <v>421</v>
      </c>
      <c r="L46" s="175" t="s">
        <v>61</v>
      </c>
      <c r="M46" s="175" t="s">
        <v>61</v>
      </c>
      <c r="N46" s="175" t="s">
        <v>61</v>
      </c>
      <c r="O46" s="175" t="s">
        <v>61</v>
      </c>
      <c r="P46" s="175" t="s">
        <v>61</v>
      </c>
      <c r="Q46" s="133" t="s">
        <v>61</v>
      </c>
      <c r="R46" s="132"/>
    </row>
    <row r="47" spans="1:18" ht="160.5" customHeight="1" x14ac:dyDescent="0.2">
      <c r="A47" s="154"/>
      <c r="B47" s="261"/>
      <c r="C47" s="151"/>
      <c r="D47" s="152"/>
      <c r="E47" s="260"/>
      <c r="F47" s="151" t="s">
        <v>72</v>
      </c>
      <c r="G47" s="120">
        <v>0</v>
      </c>
      <c r="H47" s="124" t="s">
        <v>331</v>
      </c>
      <c r="I47" s="151" t="s">
        <v>314</v>
      </c>
      <c r="J47" s="151" t="s">
        <v>315</v>
      </c>
      <c r="K47" s="151" t="s">
        <v>316</v>
      </c>
      <c r="L47" s="151" t="s">
        <v>317</v>
      </c>
      <c r="M47" s="151">
        <v>118</v>
      </c>
      <c r="N47" s="152">
        <v>42458</v>
      </c>
      <c r="O47" s="201" t="s">
        <v>318</v>
      </c>
      <c r="P47" s="151" t="s">
        <v>354</v>
      </c>
      <c r="Q47" s="134" t="s">
        <v>357</v>
      </c>
      <c r="R47" s="132"/>
    </row>
    <row r="48" spans="1:18" ht="75" customHeight="1" thickBot="1" x14ac:dyDescent="0.25">
      <c r="A48" s="154"/>
      <c r="B48" s="250"/>
      <c r="C48" s="176"/>
      <c r="D48" s="178"/>
      <c r="E48" s="248"/>
      <c r="F48" s="206" t="s">
        <v>77</v>
      </c>
      <c r="G48" s="119">
        <v>0</v>
      </c>
      <c r="H48" s="188" t="s">
        <v>469</v>
      </c>
      <c r="I48" s="122" t="s">
        <v>400</v>
      </c>
      <c r="J48" s="176" t="s">
        <v>61</v>
      </c>
      <c r="K48" s="176" t="s">
        <v>61</v>
      </c>
      <c r="L48" s="176" t="s">
        <v>61</v>
      </c>
      <c r="M48" s="176" t="s">
        <v>61</v>
      </c>
      <c r="N48" s="176" t="s">
        <v>61</v>
      </c>
      <c r="O48" s="176" t="s">
        <v>61</v>
      </c>
      <c r="P48" s="176" t="s">
        <v>61</v>
      </c>
      <c r="Q48" s="135" t="s">
        <v>61</v>
      </c>
      <c r="R48" s="132"/>
    </row>
    <row r="49" spans="1:18" ht="95.25" customHeight="1" thickBot="1" x14ac:dyDescent="0.25">
      <c r="B49" s="218">
        <v>13</v>
      </c>
      <c r="C49" s="139"/>
      <c r="D49" s="149"/>
      <c r="E49" s="139" t="s">
        <v>24</v>
      </c>
      <c r="F49" s="139" t="s">
        <v>77</v>
      </c>
      <c r="G49" s="219">
        <v>0</v>
      </c>
      <c r="H49" s="220" t="s">
        <v>471</v>
      </c>
      <c r="I49" s="139" t="s">
        <v>402</v>
      </c>
      <c r="J49" s="139"/>
      <c r="K49" s="139" t="s">
        <v>61</v>
      </c>
      <c r="L49" s="139" t="s">
        <v>61</v>
      </c>
      <c r="M49" s="139" t="s">
        <v>61</v>
      </c>
      <c r="N49" s="139" t="s">
        <v>61</v>
      </c>
      <c r="O49" s="139" t="s">
        <v>61</v>
      </c>
      <c r="P49" s="139" t="s">
        <v>61</v>
      </c>
      <c r="Q49" s="221" t="s">
        <v>61</v>
      </c>
    </row>
    <row r="50" spans="1:18" ht="60" customHeight="1" x14ac:dyDescent="0.2">
      <c r="B50" s="251">
        <v>14</v>
      </c>
      <c r="C50" s="253"/>
      <c r="D50" s="255"/>
      <c r="E50" s="253" t="s">
        <v>403</v>
      </c>
      <c r="F50" s="175" t="s">
        <v>72</v>
      </c>
      <c r="G50" s="118">
        <v>0</v>
      </c>
      <c r="H50" s="115" t="s">
        <v>425</v>
      </c>
      <c r="I50" s="175" t="s">
        <v>541</v>
      </c>
      <c r="J50" s="175" t="s">
        <v>426</v>
      </c>
      <c r="K50" s="175" t="s">
        <v>427</v>
      </c>
      <c r="L50" s="175" t="s">
        <v>428</v>
      </c>
      <c r="M50" s="175" t="s">
        <v>429</v>
      </c>
      <c r="N50" s="175" t="s">
        <v>430</v>
      </c>
      <c r="O50" s="175" t="s">
        <v>61</v>
      </c>
      <c r="P50" s="175" t="s">
        <v>61</v>
      </c>
      <c r="Q50" s="133" t="s">
        <v>61</v>
      </c>
    </row>
    <row r="51" spans="1:18" ht="135.75" customHeight="1" thickBot="1" x14ac:dyDescent="0.25">
      <c r="B51" s="252"/>
      <c r="C51" s="254"/>
      <c r="D51" s="256"/>
      <c r="E51" s="254"/>
      <c r="F51" s="176" t="s">
        <v>77</v>
      </c>
      <c r="G51" s="187">
        <v>268708</v>
      </c>
      <c r="H51" s="188" t="s">
        <v>520</v>
      </c>
      <c r="I51" s="222" t="s">
        <v>542</v>
      </c>
      <c r="J51" s="176">
        <v>9048209.1899999995</v>
      </c>
      <c r="K51" s="176" t="s">
        <v>61</v>
      </c>
      <c r="L51" s="176" t="s">
        <v>61</v>
      </c>
      <c r="M51" s="176" t="s">
        <v>61</v>
      </c>
      <c r="N51" s="176" t="s">
        <v>61</v>
      </c>
      <c r="O51" s="176" t="s">
        <v>61</v>
      </c>
      <c r="P51" s="176" t="s">
        <v>61</v>
      </c>
      <c r="Q51" s="135" t="s">
        <v>61</v>
      </c>
    </row>
    <row r="52" spans="1:18" ht="167.25" customHeight="1" x14ac:dyDescent="0.2">
      <c r="A52" s="154"/>
      <c r="B52" s="249">
        <v>15</v>
      </c>
      <c r="C52" s="175">
        <v>180989</v>
      </c>
      <c r="D52" s="177">
        <v>41046</v>
      </c>
      <c r="E52" s="247" t="s">
        <v>7</v>
      </c>
      <c r="F52" s="175" t="s">
        <v>95</v>
      </c>
      <c r="G52" s="118">
        <v>0</v>
      </c>
      <c r="H52" s="123" t="s">
        <v>522</v>
      </c>
      <c r="I52" s="123" t="s">
        <v>543</v>
      </c>
      <c r="J52" s="175"/>
      <c r="K52" s="175"/>
      <c r="L52" s="175"/>
      <c r="M52" s="175"/>
      <c r="N52" s="175"/>
      <c r="O52" s="175"/>
      <c r="P52" s="175"/>
      <c r="Q52" s="133"/>
      <c r="R52" s="132"/>
    </row>
    <row r="53" spans="1:18" ht="18.75" thickBot="1" x14ac:dyDescent="0.25">
      <c r="A53" s="154"/>
      <c r="B53" s="261"/>
      <c r="C53" s="176"/>
      <c r="D53" s="178"/>
      <c r="E53" s="260"/>
      <c r="F53" s="151" t="s">
        <v>362</v>
      </c>
      <c r="G53" s="120">
        <v>0</v>
      </c>
      <c r="H53" s="124" t="s">
        <v>418</v>
      </c>
      <c r="I53" s="151"/>
      <c r="J53" s="151"/>
      <c r="K53" s="151"/>
      <c r="L53" s="151"/>
      <c r="M53" s="151"/>
      <c r="N53" s="151"/>
      <c r="O53" s="151"/>
      <c r="P53" s="151"/>
      <c r="Q53" s="134"/>
      <c r="R53" s="132"/>
    </row>
    <row r="54" spans="1:18" ht="18" x14ac:dyDescent="0.2">
      <c r="A54" s="154"/>
      <c r="B54" s="261"/>
      <c r="C54" s="179"/>
      <c r="D54" s="157"/>
      <c r="E54" s="260"/>
      <c r="F54" s="151" t="s">
        <v>72</v>
      </c>
      <c r="G54" s="120">
        <v>104565.9</v>
      </c>
      <c r="H54" s="124"/>
      <c r="I54" s="151"/>
      <c r="J54" s="151"/>
      <c r="K54" s="151"/>
      <c r="L54" s="151"/>
      <c r="M54" s="151"/>
      <c r="N54" s="151"/>
      <c r="O54" s="151"/>
      <c r="P54" s="151"/>
      <c r="Q54" s="134"/>
      <c r="R54" s="132"/>
    </row>
    <row r="55" spans="1:18" ht="18" x14ac:dyDescent="0.2">
      <c r="A55" s="154"/>
      <c r="B55" s="261"/>
      <c r="C55" s="179"/>
      <c r="D55" s="157"/>
      <c r="E55" s="260"/>
      <c r="F55" s="151" t="s">
        <v>452</v>
      </c>
      <c r="G55" s="120">
        <v>2529.8200000000002</v>
      </c>
      <c r="H55" s="124"/>
      <c r="I55" s="151"/>
      <c r="J55" s="151"/>
      <c r="K55" s="151"/>
      <c r="L55" s="151"/>
      <c r="M55" s="151"/>
      <c r="N55" s="151"/>
      <c r="O55" s="151"/>
      <c r="P55" s="151"/>
      <c r="Q55" s="134"/>
      <c r="R55" s="132"/>
    </row>
    <row r="56" spans="1:18" ht="18.75" thickBot="1" x14ac:dyDescent="0.25">
      <c r="A56" s="154"/>
      <c r="B56" s="250"/>
      <c r="C56" s="179"/>
      <c r="D56" s="157"/>
      <c r="E56" s="248"/>
      <c r="F56" s="179" t="s">
        <v>77</v>
      </c>
      <c r="G56" s="155">
        <v>0</v>
      </c>
      <c r="H56" s="156"/>
      <c r="I56" s="179"/>
      <c r="J56" s="179"/>
      <c r="K56" s="179"/>
      <c r="L56" s="179"/>
      <c r="M56" s="179"/>
      <c r="N56" s="179"/>
      <c r="O56" s="179"/>
      <c r="P56" s="179"/>
      <c r="Q56" s="158"/>
      <c r="R56" s="132"/>
    </row>
    <row r="57" spans="1:18" ht="105" x14ac:dyDescent="0.2">
      <c r="A57" s="154"/>
      <c r="B57" s="249">
        <v>16</v>
      </c>
      <c r="C57" s="175">
        <v>273121</v>
      </c>
      <c r="D57" s="177">
        <v>41883</v>
      </c>
      <c r="E57" s="247" t="s">
        <v>55</v>
      </c>
      <c r="F57" s="175" t="s">
        <v>95</v>
      </c>
      <c r="G57" s="118">
        <v>0</v>
      </c>
      <c r="H57" s="115" t="s">
        <v>472</v>
      </c>
      <c r="I57" s="115" t="s">
        <v>544</v>
      </c>
      <c r="J57" s="175"/>
      <c r="K57" s="175"/>
      <c r="L57" s="175"/>
      <c r="M57" s="175"/>
      <c r="N57" s="177"/>
      <c r="O57" s="175"/>
      <c r="P57" s="175"/>
      <c r="Q57" s="133"/>
      <c r="R57" s="132"/>
    </row>
    <row r="58" spans="1:18" ht="30" x14ac:dyDescent="0.2">
      <c r="A58" s="154"/>
      <c r="B58" s="261"/>
      <c r="C58" s="179"/>
      <c r="D58" s="157"/>
      <c r="E58" s="260"/>
      <c r="F58" s="151" t="s">
        <v>364</v>
      </c>
      <c r="G58" s="120">
        <v>0</v>
      </c>
      <c r="H58" s="124" t="s">
        <v>365</v>
      </c>
      <c r="I58" s="151"/>
      <c r="J58" s="151"/>
      <c r="K58" s="151" t="s">
        <v>418</v>
      </c>
      <c r="L58" s="151"/>
      <c r="M58" s="151"/>
      <c r="N58" s="152"/>
      <c r="O58" s="151"/>
      <c r="P58" s="151"/>
      <c r="Q58" s="134"/>
      <c r="R58" s="132"/>
    </row>
    <row r="59" spans="1:18" ht="18" x14ac:dyDescent="0.2">
      <c r="A59" s="154"/>
      <c r="B59" s="261"/>
      <c r="C59" s="179"/>
      <c r="D59" s="157"/>
      <c r="E59" s="260"/>
      <c r="F59" s="151" t="s">
        <v>72</v>
      </c>
      <c r="G59" s="120">
        <v>517776.96</v>
      </c>
      <c r="H59" s="124"/>
      <c r="I59" s="151"/>
      <c r="J59" s="151"/>
      <c r="K59" s="151"/>
      <c r="L59" s="151"/>
      <c r="M59" s="151"/>
      <c r="N59" s="152"/>
      <c r="O59" s="151"/>
      <c r="P59" s="151"/>
      <c r="Q59" s="134"/>
      <c r="R59" s="132"/>
    </row>
    <row r="60" spans="1:18" ht="18" x14ac:dyDescent="0.2">
      <c r="A60" s="154"/>
      <c r="B60" s="261"/>
      <c r="C60" s="179"/>
      <c r="D60" s="157"/>
      <c r="E60" s="260"/>
      <c r="F60" s="159" t="s">
        <v>452</v>
      </c>
      <c r="G60" s="160">
        <v>19160</v>
      </c>
      <c r="H60" s="161"/>
      <c r="I60" s="159"/>
      <c r="J60" s="159"/>
      <c r="K60" s="159"/>
      <c r="L60" s="159"/>
      <c r="M60" s="159"/>
      <c r="N60" s="162"/>
      <c r="O60" s="159"/>
      <c r="P60" s="159"/>
      <c r="Q60" s="163"/>
      <c r="R60" s="132"/>
    </row>
    <row r="61" spans="1:18" ht="18.75" thickBot="1" x14ac:dyDescent="0.25">
      <c r="A61" s="154"/>
      <c r="B61" s="250"/>
      <c r="C61" s="176"/>
      <c r="D61" s="178"/>
      <c r="E61" s="248"/>
      <c r="F61" s="176" t="s">
        <v>77</v>
      </c>
      <c r="G61" s="119">
        <v>0</v>
      </c>
      <c r="H61" s="122"/>
      <c r="I61" s="176"/>
      <c r="J61" s="176"/>
      <c r="K61" s="176"/>
      <c r="L61" s="176"/>
      <c r="M61" s="176"/>
      <c r="N61" s="178"/>
      <c r="O61" s="176"/>
      <c r="P61" s="176"/>
      <c r="Q61" s="135"/>
      <c r="R61" s="132"/>
    </row>
    <row r="62" spans="1:18" ht="217.5" customHeight="1" x14ac:dyDescent="0.2">
      <c r="A62" s="154"/>
      <c r="B62" s="249">
        <v>17</v>
      </c>
      <c r="C62" s="175">
        <v>277717</v>
      </c>
      <c r="D62" s="177">
        <v>42234</v>
      </c>
      <c r="E62" s="247" t="s">
        <v>366</v>
      </c>
      <c r="F62" s="175" t="s">
        <v>95</v>
      </c>
      <c r="G62" s="118">
        <v>0</v>
      </c>
      <c r="H62" s="123" t="s">
        <v>523</v>
      </c>
      <c r="I62" s="115" t="s">
        <v>475</v>
      </c>
      <c r="J62" s="175" t="s">
        <v>418</v>
      </c>
      <c r="K62" s="175" t="s">
        <v>418</v>
      </c>
      <c r="L62" s="175"/>
      <c r="M62" s="175"/>
      <c r="N62" s="175"/>
      <c r="O62" s="175"/>
      <c r="P62" s="175"/>
      <c r="Q62" s="133"/>
      <c r="R62" s="132"/>
    </row>
    <row r="63" spans="1:18" ht="31.5" customHeight="1" x14ac:dyDescent="0.2">
      <c r="A63" s="154"/>
      <c r="B63" s="261"/>
      <c r="C63" s="179"/>
      <c r="D63" s="157"/>
      <c r="E63" s="260"/>
      <c r="F63" s="151" t="s">
        <v>362</v>
      </c>
      <c r="G63" s="120">
        <v>0</v>
      </c>
      <c r="H63" s="165" t="s">
        <v>365</v>
      </c>
      <c r="I63" s="124"/>
      <c r="J63" s="151"/>
      <c r="K63" s="151"/>
      <c r="L63" s="151"/>
      <c r="M63" s="151"/>
      <c r="N63" s="151"/>
      <c r="O63" s="151"/>
      <c r="P63" s="151"/>
      <c r="Q63" s="134"/>
      <c r="R63" s="132"/>
    </row>
    <row r="64" spans="1:18" ht="18" x14ac:dyDescent="0.2">
      <c r="A64" s="154"/>
      <c r="B64" s="261"/>
      <c r="C64" s="179"/>
      <c r="D64" s="157"/>
      <c r="E64" s="260"/>
      <c r="F64" s="151" t="s">
        <v>72</v>
      </c>
      <c r="G64" s="120">
        <v>900733.05</v>
      </c>
      <c r="H64" s="165"/>
      <c r="I64" s="124"/>
      <c r="J64" s="151"/>
      <c r="K64" s="151"/>
      <c r="L64" s="151"/>
      <c r="M64" s="151"/>
      <c r="N64" s="151"/>
      <c r="O64" s="151"/>
      <c r="P64" s="151"/>
      <c r="Q64" s="134"/>
      <c r="R64" s="132"/>
    </row>
    <row r="65" spans="1:18" ht="18" x14ac:dyDescent="0.2">
      <c r="A65" s="154"/>
      <c r="B65" s="261"/>
      <c r="C65" s="179"/>
      <c r="D65" s="157"/>
      <c r="E65" s="260"/>
      <c r="F65" s="179" t="s">
        <v>452</v>
      </c>
      <c r="G65" s="155">
        <v>70690.399999999994</v>
      </c>
      <c r="H65" s="164"/>
      <c r="I65" s="156"/>
      <c r="J65" s="179"/>
      <c r="K65" s="179"/>
      <c r="L65" s="179"/>
      <c r="M65" s="179"/>
      <c r="N65" s="179"/>
      <c r="O65" s="179"/>
      <c r="P65" s="179"/>
      <c r="Q65" s="158"/>
      <c r="R65" s="132"/>
    </row>
    <row r="66" spans="1:18" ht="30.75" thickBot="1" x14ac:dyDescent="0.25">
      <c r="A66" s="154"/>
      <c r="B66" s="250"/>
      <c r="C66" s="176"/>
      <c r="D66" s="178"/>
      <c r="E66" s="248"/>
      <c r="F66" s="176" t="s">
        <v>77</v>
      </c>
      <c r="G66" s="119">
        <v>0</v>
      </c>
      <c r="H66" s="144"/>
      <c r="I66" s="176"/>
      <c r="J66" s="176"/>
      <c r="K66" s="176" t="s">
        <v>418</v>
      </c>
      <c r="L66" s="176"/>
      <c r="M66" s="176"/>
      <c r="N66" s="176"/>
      <c r="O66" s="176"/>
      <c r="P66" s="176"/>
      <c r="Q66" s="135"/>
      <c r="R66" s="132"/>
    </row>
    <row r="67" spans="1:18" ht="105.75" customHeight="1" thickBot="1" x14ac:dyDescent="0.25">
      <c r="B67" s="249">
        <v>18</v>
      </c>
      <c r="C67" s="139">
        <v>180636</v>
      </c>
      <c r="D67" s="149">
        <v>40967</v>
      </c>
      <c r="E67" s="247" t="s">
        <v>392</v>
      </c>
      <c r="F67" s="175" t="s">
        <v>95</v>
      </c>
      <c r="G67" s="118">
        <v>0</v>
      </c>
      <c r="H67" s="115" t="s">
        <v>461</v>
      </c>
      <c r="I67" s="115" t="s">
        <v>545</v>
      </c>
      <c r="J67" s="175"/>
      <c r="K67" s="175"/>
      <c r="L67" s="175"/>
      <c r="M67" s="175"/>
      <c r="N67" s="175"/>
      <c r="O67" s="175"/>
      <c r="P67" s="175"/>
      <c r="Q67" s="133"/>
    </row>
    <row r="68" spans="1:18" ht="15.75" thickBot="1" x14ac:dyDescent="0.25">
      <c r="B68" s="261"/>
      <c r="C68" s="173"/>
      <c r="D68" s="166"/>
      <c r="E68" s="260"/>
      <c r="F68" s="151" t="s">
        <v>72</v>
      </c>
      <c r="G68" s="120">
        <v>287541.65000000002</v>
      </c>
      <c r="H68" s="124"/>
      <c r="I68" s="151"/>
      <c r="J68" s="151"/>
      <c r="K68" s="151"/>
      <c r="L68" s="151"/>
      <c r="M68" s="151"/>
      <c r="N68" s="151"/>
      <c r="O68" s="151"/>
      <c r="P68" s="151"/>
      <c r="Q68" s="134"/>
    </row>
    <row r="69" spans="1:18" ht="15.75" thickBot="1" x14ac:dyDescent="0.25">
      <c r="B69" s="250"/>
      <c r="C69" s="173"/>
      <c r="D69" s="166"/>
      <c r="E69" s="248"/>
      <c r="F69" s="179" t="s">
        <v>452</v>
      </c>
      <c r="G69" s="155">
        <v>82715.61</v>
      </c>
      <c r="H69" s="156"/>
      <c r="I69" s="179"/>
      <c r="J69" s="179"/>
      <c r="K69" s="179"/>
      <c r="L69" s="179"/>
      <c r="M69" s="179"/>
      <c r="N69" s="179"/>
      <c r="O69" s="179"/>
      <c r="P69" s="179"/>
      <c r="Q69" s="158"/>
    </row>
    <row r="70" spans="1:18" ht="144.75" customHeight="1" x14ac:dyDescent="0.2">
      <c r="B70" s="249">
        <v>19</v>
      </c>
      <c r="C70" s="253">
        <v>226585</v>
      </c>
      <c r="D70" s="255">
        <v>41372</v>
      </c>
      <c r="E70" s="247" t="s">
        <v>17</v>
      </c>
      <c r="F70" s="175" t="s">
        <v>95</v>
      </c>
      <c r="G70" s="118">
        <v>0</v>
      </c>
      <c r="H70" s="115" t="s">
        <v>524</v>
      </c>
      <c r="I70" s="115" t="s">
        <v>546</v>
      </c>
      <c r="J70" s="175" t="s">
        <v>418</v>
      </c>
      <c r="K70" s="175"/>
      <c r="L70" s="175"/>
      <c r="M70" s="175"/>
      <c r="N70" s="175"/>
      <c r="O70" s="175"/>
      <c r="P70" s="175"/>
      <c r="Q70" s="133"/>
    </row>
    <row r="71" spans="1:18" ht="30.75" thickBot="1" x14ac:dyDescent="0.25">
      <c r="B71" s="261"/>
      <c r="C71" s="254"/>
      <c r="D71" s="256"/>
      <c r="E71" s="260"/>
      <c r="F71" s="151" t="s">
        <v>362</v>
      </c>
      <c r="G71" s="120">
        <v>0</v>
      </c>
      <c r="H71" s="124" t="s">
        <v>365</v>
      </c>
      <c r="I71" s="151"/>
      <c r="J71" s="151"/>
      <c r="K71" s="151" t="s">
        <v>418</v>
      </c>
      <c r="L71" s="151"/>
      <c r="M71" s="151"/>
      <c r="N71" s="151"/>
      <c r="O71" s="151"/>
      <c r="P71" s="151"/>
      <c r="Q71" s="134"/>
    </row>
    <row r="72" spans="1:18" ht="15.75" thickBot="1" x14ac:dyDescent="0.25">
      <c r="B72" s="261"/>
      <c r="C72" s="174"/>
      <c r="D72" s="167"/>
      <c r="E72" s="260"/>
      <c r="F72" s="151" t="s">
        <v>72</v>
      </c>
      <c r="G72" s="120">
        <v>530758.51</v>
      </c>
      <c r="H72" s="124"/>
      <c r="I72" s="151"/>
      <c r="J72" s="151"/>
      <c r="K72" s="151"/>
      <c r="L72" s="151"/>
      <c r="M72" s="151"/>
      <c r="N72" s="151"/>
      <c r="O72" s="151"/>
      <c r="P72" s="151"/>
      <c r="Q72" s="134"/>
    </row>
    <row r="73" spans="1:18" ht="15.75" thickBot="1" x14ac:dyDescent="0.25">
      <c r="B73" s="261"/>
      <c r="C73" s="174"/>
      <c r="D73" s="167"/>
      <c r="E73" s="260"/>
      <c r="F73" s="151" t="s">
        <v>452</v>
      </c>
      <c r="G73" s="120">
        <v>82715.61</v>
      </c>
      <c r="H73" s="124"/>
      <c r="I73" s="151"/>
      <c r="J73" s="151"/>
      <c r="K73" s="151"/>
      <c r="L73" s="151"/>
      <c r="M73" s="151"/>
      <c r="N73" s="151"/>
      <c r="O73" s="151"/>
      <c r="P73" s="151"/>
      <c r="Q73" s="134"/>
    </row>
    <row r="74" spans="1:18" ht="15.75" thickBot="1" x14ac:dyDescent="0.25">
      <c r="B74" s="250"/>
      <c r="C74" s="174"/>
      <c r="D74" s="167"/>
      <c r="E74" s="248"/>
      <c r="F74" s="174" t="s">
        <v>77</v>
      </c>
      <c r="G74" s="168">
        <v>0</v>
      </c>
      <c r="H74" s="169"/>
      <c r="I74" s="174"/>
      <c r="J74" s="174"/>
      <c r="K74" s="174"/>
      <c r="L74" s="174"/>
      <c r="M74" s="174"/>
      <c r="N74" s="174"/>
      <c r="O74" s="174"/>
      <c r="P74" s="174"/>
      <c r="Q74" s="170"/>
    </row>
    <row r="75" spans="1:18" ht="119.25" customHeight="1" x14ac:dyDescent="0.2">
      <c r="B75" s="249">
        <v>20</v>
      </c>
      <c r="C75" s="253">
        <v>226585</v>
      </c>
      <c r="D75" s="255">
        <v>41372</v>
      </c>
      <c r="E75" s="247" t="s">
        <v>473</v>
      </c>
      <c r="F75" s="175" t="s">
        <v>95</v>
      </c>
      <c r="G75" s="118"/>
      <c r="H75" s="115" t="s">
        <v>474</v>
      </c>
      <c r="I75" s="115" t="s">
        <v>476</v>
      </c>
      <c r="J75" s="175" t="s">
        <v>418</v>
      </c>
      <c r="K75" s="175"/>
      <c r="L75" s="175"/>
      <c r="M75" s="175"/>
      <c r="N75" s="175"/>
      <c r="O75" s="175"/>
      <c r="P75" s="175"/>
      <c r="Q75" s="133"/>
    </row>
    <row r="76" spans="1:18" ht="30.75" thickBot="1" x14ac:dyDescent="0.25">
      <c r="B76" s="261"/>
      <c r="C76" s="254"/>
      <c r="D76" s="256"/>
      <c r="E76" s="260"/>
      <c r="F76" s="151" t="s">
        <v>362</v>
      </c>
      <c r="G76" s="120"/>
      <c r="H76" s="124" t="s">
        <v>365</v>
      </c>
      <c r="I76" s="151"/>
      <c r="J76" s="151"/>
      <c r="K76" s="151" t="s">
        <v>418</v>
      </c>
      <c r="L76" s="151"/>
      <c r="M76" s="151"/>
      <c r="N76" s="151"/>
      <c r="O76" s="151"/>
      <c r="P76" s="151"/>
      <c r="Q76" s="134"/>
    </row>
    <row r="77" spans="1:18" ht="15.75" thickBot="1" x14ac:dyDescent="0.25">
      <c r="B77" s="261"/>
      <c r="C77" s="174"/>
      <c r="D77" s="167"/>
      <c r="E77" s="260"/>
      <c r="F77" s="151" t="s">
        <v>72</v>
      </c>
      <c r="G77" s="120"/>
      <c r="H77" s="124"/>
      <c r="I77" s="151"/>
      <c r="J77" s="151"/>
      <c r="K77" s="151"/>
      <c r="L77" s="151"/>
      <c r="M77" s="151"/>
      <c r="N77" s="151"/>
      <c r="O77" s="151"/>
      <c r="P77" s="151"/>
      <c r="Q77" s="134"/>
    </row>
    <row r="78" spans="1:18" ht="15.75" thickBot="1" x14ac:dyDescent="0.25">
      <c r="B78" s="261"/>
      <c r="C78" s="174"/>
      <c r="D78" s="167"/>
      <c r="E78" s="260"/>
      <c r="F78" s="151" t="s">
        <v>452</v>
      </c>
      <c r="G78" s="120"/>
      <c r="H78" s="124"/>
      <c r="I78" s="151"/>
      <c r="J78" s="151"/>
      <c r="K78" s="151"/>
      <c r="L78" s="151"/>
      <c r="M78" s="151"/>
      <c r="N78" s="151"/>
      <c r="O78" s="151"/>
      <c r="P78" s="151"/>
      <c r="Q78" s="134"/>
    </row>
    <row r="79" spans="1:18" ht="15.75" thickBot="1" x14ac:dyDescent="0.25">
      <c r="B79" s="250"/>
      <c r="C79" s="174"/>
      <c r="D79" s="167"/>
      <c r="E79" s="248"/>
      <c r="F79" s="174" t="s">
        <v>77</v>
      </c>
      <c r="G79" s="168"/>
      <c r="H79" s="169"/>
      <c r="I79" s="174"/>
      <c r="J79" s="174"/>
      <c r="K79" s="174"/>
      <c r="L79" s="174"/>
      <c r="M79" s="174"/>
      <c r="N79" s="174"/>
      <c r="O79" s="174"/>
      <c r="P79" s="174"/>
      <c r="Q79" s="170"/>
    </row>
    <row r="80" spans="1:18" ht="213.75" customHeight="1" x14ac:dyDescent="0.2">
      <c r="A80" s="154"/>
      <c r="B80" s="249">
        <v>21</v>
      </c>
      <c r="C80" s="175">
        <v>273254</v>
      </c>
      <c r="D80" s="177">
        <v>41883</v>
      </c>
      <c r="E80" s="247" t="s">
        <v>368</v>
      </c>
      <c r="F80" s="175" t="s">
        <v>95</v>
      </c>
      <c r="G80" s="118">
        <v>3768145.9199999999</v>
      </c>
      <c r="H80" s="145" t="s">
        <v>525</v>
      </c>
      <c r="I80" s="115" t="s">
        <v>477</v>
      </c>
      <c r="J80" s="175" t="s">
        <v>336</v>
      </c>
      <c r="K80" s="175"/>
      <c r="L80" s="175" t="s">
        <v>369</v>
      </c>
      <c r="M80" s="175">
        <v>240</v>
      </c>
      <c r="N80" s="175" t="s">
        <v>455</v>
      </c>
      <c r="O80" s="175"/>
      <c r="P80" s="175"/>
      <c r="Q80" s="133"/>
      <c r="R80" s="132"/>
    </row>
    <row r="81" spans="1:18" ht="104.25" customHeight="1" thickBot="1" x14ac:dyDescent="0.25">
      <c r="A81" s="154"/>
      <c r="B81" s="250"/>
      <c r="C81" s="176"/>
      <c r="D81" s="178"/>
      <c r="E81" s="248"/>
      <c r="F81" s="176" t="s">
        <v>362</v>
      </c>
      <c r="G81" s="119">
        <v>855438.79</v>
      </c>
      <c r="H81" s="144" t="s">
        <v>370</v>
      </c>
      <c r="I81" s="176"/>
      <c r="J81" s="176"/>
      <c r="K81" s="176" t="s">
        <v>371</v>
      </c>
      <c r="L81" s="146" t="s">
        <v>372</v>
      </c>
      <c r="M81" s="176">
        <v>270</v>
      </c>
      <c r="N81" s="178" t="s">
        <v>455</v>
      </c>
      <c r="O81" s="176"/>
      <c r="P81" s="176"/>
      <c r="Q81" s="135"/>
      <c r="R81" s="132"/>
    </row>
    <row r="82" spans="1:18" ht="172.5" customHeight="1" x14ac:dyDescent="0.2">
      <c r="A82" s="154"/>
      <c r="B82" s="249">
        <v>22</v>
      </c>
      <c r="C82" s="175">
        <v>273254</v>
      </c>
      <c r="D82" s="177">
        <v>41883</v>
      </c>
      <c r="E82" s="247" t="s">
        <v>373</v>
      </c>
      <c r="F82" s="175" t="s">
        <v>95</v>
      </c>
      <c r="G82" s="118">
        <v>2289142.08</v>
      </c>
      <c r="H82" s="123" t="s">
        <v>526</v>
      </c>
      <c r="I82" s="115" t="s">
        <v>478</v>
      </c>
      <c r="J82" s="175" t="s">
        <v>423</v>
      </c>
      <c r="K82" s="175"/>
      <c r="L82" s="143" t="s">
        <v>422</v>
      </c>
      <c r="M82" s="175">
        <v>240</v>
      </c>
      <c r="N82" s="175" t="s">
        <v>456</v>
      </c>
      <c r="O82" s="175"/>
      <c r="P82" s="175"/>
      <c r="Q82" s="133"/>
      <c r="R82" s="132"/>
    </row>
    <row r="83" spans="1:18" ht="45.75" customHeight="1" thickBot="1" x14ac:dyDescent="0.25">
      <c r="A83" s="154"/>
      <c r="B83" s="250"/>
      <c r="C83" s="176"/>
      <c r="D83" s="178"/>
      <c r="E83" s="248"/>
      <c r="F83" s="176" t="s">
        <v>362</v>
      </c>
      <c r="G83" s="119">
        <v>110000</v>
      </c>
      <c r="H83" s="144" t="s">
        <v>440</v>
      </c>
      <c r="I83" s="176"/>
      <c r="J83" s="176"/>
      <c r="K83" s="176" t="s">
        <v>418</v>
      </c>
      <c r="L83" s="146"/>
      <c r="M83" s="176">
        <v>280</v>
      </c>
      <c r="N83" s="178" t="s">
        <v>456</v>
      </c>
      <c r="O83" s="176"/>
      <c r="P83" s="176"/>
      <c r="Q83" s="135"/>
      <c r="R83" s="132"/>
    </row>
    <row r="84" spans="1:18" ht="138.75" customHeight="1" x14ac:dyDescent="0.2">
      <c r="A84" s="154"/>
      <c r="B84" s="249">
        <v>23</v>
      </c>
      <c r="C84" s="175">
        <v>303267</v>
      </c>
      <c r="D84" s="177">
        <v>43145</v>
      </c>
      <c r="E84" s="247" t="s">
        <v>374</v>
      </c>
      <c r="F84" s="175" t="s">
        <v>95</v>
      </c>
      <c r="G84" s="118">
        <v>1579442.1</v>
      </c>
      <c r="H84" s="123" t="s">
        <v>453</v>
      </c>
      <c r="I84" s="115" t="s">
        <v>479</v>
      </c>
      <c r="J84" s="175" t="s">
        <v>375</v>
      </c>
      <c r="K84" s="175"/>
      <c r="L84" s="118">
        <v>4512691.7</v>
      </c>
      <c r="M84" s="175">
        <v>210</v>
      </c>
      <c r="N84" s="177">
        <v>43432</v>
      </c>
      <c r="O84" s="175"/>
      <c r="P84" s="175"/>
      <c r="Q84" s="133"/>
      <c r="R84" s="132"/>
    </row>
    <row r="85" spans="1:18" ht="53.25" customHeight="1" thickBot="1" x14ac:dyDescent="0.25">
      <c r="A85" s="154"/>
      <c r="B85" s="250"/>
      <c r="C85" s="176"/>
      <c r="D85" s="178"/>
      <c r="E85" s="248"/>
      <c r="F85" s="176" t="s">
        <v>362</v>
      </c>
      <c r="G85" s="119">
        <v>0</v>
      </c>
      <c r="H85" s="144" t="s">
        <v>440</v>
      </c>
      <c r="I85" s="176" t="s">
        <v>419</v>
      </c>
      <c r="J85" s="176"/>
      <c r="K85" s="176" t="s">
        <v>418</v>
      </c>
      <c r="L85" s="176" t="s">
        <v>419</v>
      </c>
      <c r="M85" s="176">
        <v>230</v>
      </c>
      <c r="N85" s="178">
        <v>43432</v>
      </c>
      <c r="O85" s="176"/>
      <c r="P85" s="176"/>
      <c r="Q85" s="135"/>
      <c r="R85" s="132"/>
    </row>
    <row r="86" spans="1:18" ht="81" customHeight="1" x14ac:dyDescent="0.2">
      <c r="A86" s="154"/>
      <c r="B86" s="249">
        <v>24</v>
      </c>
      <c r="C86" s="175">
        <v>220883</v>
      </c>
      <c r="D86" s="177">
        <v>43140</v>
      </c>
      <c r="E86" s="247" t="s">
        <v>377</v>
      </c>
      <c r="F86" s="175" t="s">
        <v>95</v>
      </c>
      <c r="G86" s="118">
        <v>1582048.13</v>
      </c>
      <c r="H86" s="123" t="s">
        <v>547</v>
      </c>
      <c r="I86" s="115" t="s">
        <v>480</v>
      </c>
      <c r="J86" s="175"/>
      <c r="K86" s="175"/>
      <c r="L86" s="175"/>
      <c r="M86" s="175"/>
      <c r="N86" s="175"/>
      <c r="O86" s="175"/>
      <c r="P86" s="175"/>
      <c r="Q86" s="133"/>
      <c r="R86" s="132"/>
    </row>
    <row r="87" spans="1:18" ht="72" customHeight="1" thickBot="1" x14ac:dyDescent="0.25">
      <c r="A87" s="154"/>
      <c r="B87" s="250"/>
      <c r="C87" s="176"/>
      <c r="D87" s="178"/>
      <c r="E87" s="248"/>
      <c r="F87" s="176" t="s">
        <v>362</v>
      </c>
      <c r="G87" s="119">
        <v>868440.6</v>
      </c>
      <c r="H87" s="147" t="s">
        <v>454</v>
      </c>
      <c r="I87" s="176" t="s">
        <v>419</v>
      </c>
      <c r="J87" s="176"/>
      <c r="K87" s="176"/>
      <c r="L87" s="176"/>
      <c r="M87" s="176"/>
      <c r="N87" s="176"/>
      <c r="O87" s="176"/>
      <c r="P87" s="176"/>
      <c r="Q87" s="135"/>
      <c r="R87" s="132"/>
    </row>
    <row r="88" spans="1:18" ht="141" customHeight="1" x14ac:dyDescent="0.2">
      <c r="A88" s="136"/>
      <c r="B88" s="251">
        <v>25</v>
      </c>
      <c r="C88" s="253">
        <v>305648</v>
      </c>
      <c r="D88" s="255">
        <v>43145</v>
      </c>
      <c r="E88" s="255" t="s">
        <v>378</v>
      </c>
      <c r="F88" s="175" t="s">
        <v>95</v>
      </c>
      <c r="G88" s="118">
        <v>1000527.61</v>
      </c>
      <c r="H88" s="123" t="s">
        <v>527</v>
      </c>
      <c r="I88" s="115" t="s">
        <v>479</v>
      </c>
      <c r="J88" s="175" t="s">
        <v>336</v>
      </c>
      <c r="K88" s="175"/>
      <c r="L88" s="118">
        <v>2858650.3</v>
      </c>
      <c r="M88" s="175">
        <v>210</v>
      </c>
      <c r="N88" s="177">
        <v>43452</v>
      </c>
      <c r="O88" s="175"/>
      <c r="P88" s="175"/>
      <c r="Q88" s="133"/>
    </row>
    <row r="89" spans="1:18" ht="45.75" customHeight="1" thickBot="1" x14ac:dyDescent="0.25">
      <c r="A89" s="136"/>
      <c r="B89" s="252"/>
      <c r="C89" s="254"/>
      <c r="D89" s="256"/>
      <c r="E89" s="254"/>
      <c r="F89" s="176" t="s">
        <v>362</v>
      </c>
      <c r="G89" s="119">
        <v>100000</v>
      </c>
      <c r="H89" s="147" t="s">
        <v>440</v>
      </c>
      <c r="I89" s="176" t="s">
        <v>419</v>
      </c>
      <c r="J89" s="176"/>
      <c r="K89" s="176" t="s">
        <v>418</v>
      </c>
      <c r="L89" s="176"/>
      <c r="M89" s="176"/>
      <c r="N89" s="176"/>
      <c r="O89" s="176"/>
      <c r="P89" s="176"/>
      <c r="Q89" s="135"/>
    </row>
    <row r="90" spans="1:18" ht="136.5" customHeight="1" x14ac:dyDescent="0.25">
      <c r="A90" s="137"/>
      <c r="B90" s="251">
        <v>26</v>
      </c>
      <c r="C90" s="253">
        <v>305648</v>
      </c>
      <c r="D90" s="255">
        <v>43145</v>
      </c>
      <c r="E90" s="255" t="s">
        <v>379</v>
      </c>
      <c r="F90" s="175" t="s">
        <v>95</v>
      </c>
      <c r="G90" s="118">
        <v>396853.51</v>
      </c>
      <c r="H90" s="150" t="s">
        <v>548</v>
      </c>
      <c r="I90" s="253" t="s">
        <v>481</v>
      </c>
      <c r="J90" s="175" t="s">
        <v>380</v>
      </c>
      <c r="K90" s="175"/>
      <c r="L90" s="118">
        <v>566933.57999999996</v>
      </c>
      <c r="M90" s="175">
        <v>90</v>
      </c>
      <c r="N90" s="175" t="s">
        <v>457</v>
      </c>
      <c r="O90" s="175"/>
      <c r="P90" s="175"/>
      <c r="Q90" s="133"/>
    </row>
    <row r="91" spans="1:18" ht="122.25" customHeight="1" thickBot="1" x14ac:dyDescent="0.25">
      <c r="A91" s="138"/>
      <c r="B91" s="252"/>
      <c r="C91" s="254"/>
      <c r="D91" s="256"/>
      <c r="E91" s="254"/>
      <c r="F91" s="176" t="s">
        <v>362</v>
      </c>
      <c r="G91" s="119">
        <v>149576.32999999999</v>
      </c>
      <c r="H91" s="148" t="s">
        <v>549</v>
      </c>
      <c r="I91" s="254"/>
      <c r="J91" s="176"/>
      <c r="K91" s="176" t="s">
        <v>381</v>
      </c>
      <c r="L91" s="119">
        <v>199435.11</v>
      </c>
      <c r="M91" s="176">
        <v>120</v>
      </c>
      <c r="N91" s="176" t="s">
        <v>457</v>
      </c>
      <c r="O91" s="176"/>
      <c r="P91" s="176"/>
      <c r="Q91" s="135"/>
    </row>
    <row r="92" spans="1:18" ht="141" customHeight="1" x14ac:dyDescent="0.2">
      <c r="B92" s="251">
        <v>27</v>
      </c>
      <c r="C92" s="253">
        <v>305648</v>
      </c>
      <c r="D92" s="255">
        <v>43145</v>
      </c>
      <c r="E92" s="255" t="s">
        <v>382</v>
      </c>
      <c r="F92" s="175" t="s">
        <v>95</v>
      </c>
      <c r="G92" s="118">
        <v>521533.6</v>
      </c>
      <c r="H92" s="150" t="s">
        <v>528</v>
      </c>
      <c r="I92" s="175" t="s">
        <v>482</v>
      </c>
      <c r="J92" s="175" t="s">
        <v>383</v>
      </c>
      <c r="K92" s="175"/>
      <c r="L92" s="118">
        <v>745047.62</v>
      </c>
      <c r="M92" s="175">
        <v>90</v>
      </c>
      <c r="N92" s="175" t="s">
        <v>458</v>
      </c>
      <c r="O92" s="175"/>
      <c r="P92" s="175"/>
      <c r="Q92" s="133"/>
    </row>
    <row r="93" spans="1:18" ht="93.75" customHeight="1" thickBot="1" x14ac:dyDescent="0.25">
      <c r="B93" s="252"/>
      <c r="C93" s="254"/>
      <c r="D93" s="256"/>
      <c r="E93" s="254"/>
      <c r="F93" s="176" t="s">
        <v>362</v>
      </c>
      <c r="G93" s="119">
        <v>181431.75</v>
      </c>
      <c r="H93" s="148" t="s">
        <v>384</v>
      </c>
      <c r="I93" s="176" t="s">
        <v>419</v>
      </c>
      <c r="J93" s="176"/>
      <c r="K93" s="176" t="s">
        <v>385</v>
      </c>
      <c r="L93" s="119">
        <v>241908.26</v>
      </c>
      <c r="M93" s="176">
        <v>120</v>
      </c>
      <c r="N93" s="176" t="s">
        <v>458</v>
      </c>
      <c r="O93" s="176"/>
      <c r="P93" s="176"/>
      <c r="Q93" s="135"/>
    </row>
    <row r="94" spans="1:18" ht="118.5" customHeight="1" x14ac:dyDescent="0.2">
      <c r="B94" s="251">
        <v>28</v>
      </c>
      <c r="C94" s="253">
        <v>305648</v>
      </c>
      <c r="D94" s="255">
        <v>43145</v>
      </c>
      <c r="E94" s="255" t="s">
        <v>386</v>
      </c>
      <c r="F94" s="175" t="s">
        <v>95</v>
      </c>
      <c r="G94" s="118">
        <v>1140396.8400000001</v>
      </c>
      <c r="H94" s="150" t="s">
        <v>529</v>
      </c>
      <c r="I94" s="175" t="s">
        <v>476</v>
      </c>
      <c r="J94" s="175" t="s">
        <v>387</v>
      </c>
      <c r="K94" s="175"/>
      <c r="L94" s="118">
        <v>1520529.12</v>
      </c>
      <c r="M94" s="175">
        <v>180</v>
      </c>
      <c r="N94" s="175" t="s">
        <v>459</v>
      </c>
      <c r="O94" s="175"/>
      <c r="P94" s="175"/>
      <c r="Q94" s="133"/>
    </row>
    <row r="95" spans="1:18" ht="59.25" customHeight="1" thickBot="1" x14ac:dyDescent="0.25">
      <c r="B95" s="252"/>
      <c r="C95" s="254"/>
      <c r="D95" s="256"/>
      <c r="E95" s="254"/>
      <c r="F95" s="176" t="s">
        <v>362</v>
      </c>
      <c r="G95" s="119">
        <v>263513.34999999998</v>
      </c>
      <c r="H95" s="148" t="s">
        <v>530</v>
      </c>
      <c r="I95" s="176" t="s">
        <v>419</v>
      </c>
      <c r="J95" s="176"/>
      <c r="K95" s="176" t="s">
        <v>388</v>
      </c>
      <c r="L95" s="119">
        <v>351351.13</v>
      </c>
      <c r="M95" s="176">
        <v>220</v>
      </c>
      <c r="N95" s="176" t="s">
        <v>459</v>
      </c>
      <c r="O95" s="176"/>
      <c r="P95" s="176"/>
      <c r="Q95" s="135"/>
    </row>
    <row r="96" spans="1:18" ht="109.5" customHeight="1" x14ac:dyDescent="0.2">
      <c r="B96" s="251">
        <v>29</v>
      </c>
      <c r="C96" s="253">
        <v>305648</v>
      </c>
      <c r="D96" s="255">
        <v>43145</v>
      </c>
      <c r="E96" s="255" t="s">
        <v>389</v>
      </c>
      <c r="F96" s="175" t="s">
        <v>95</v>
      </c>
      <c r="G96" s="118">
        <v>2384721.2000000002</v>
      </c>
      <c r="H96" s="123" t="s">
        <v>531</v>
      </c>
      <c r="I96" s="175" t="s">
        <v>476</v>
      </c>
      <c r="J96" s="175" t="s">
        <v>394</v>
      </c>
      <c r="K96" s="175"/>
      <c r="L96" s="118">
        <v>4041175.5</v>
      </c>
      <c r="M96" s="175">
        <v>210</v>
      </c>
      <c r="N96" s="177">
        <v>43851</v>
      </c>
      <c r="O96" s="175"/>
      <c r="P96" s="175"/>
      <c r="Q96" s="133"/>
    </row>
    <row r="97" spans="2:17" ht="101.25" customHeight="1" thickBot="1" x14ac:dyDescent="0.25">
      <c r="B97" s="252"/>
      <c r="C97" s="254"/>
      <c r="D97" s="256"/>
      <c r="E97" s="254"/>
      <c r="F97" s="176" t="s">
        <v>362</v>
      </c>
      <c r="G97" s="119">
        <v>348221.15</v>
      </c>
      <c r="H97" s="147" t="s">
        <v>460</v>
      </c>
      <c r="I97" s="176" t="s">
        <v>419</v>
      </c>
      <c r="J97" s="176"/>
      <c r="K97" s="176" t="s">
        <v>390</v>
      </c>
      <c r="L97" s="119">
        <v>535724.84</v>
      </c>
      <c r="M97" s="176">
        <v>250</v>
      </c>
      <c r="N97" s="178">
        <v>43851</v>
      </c>
      <c r="O97" s="176"/>
      <c r="P97" s="176"/>
      <c r="Q97" s="135"/>
    </row>
    <row r="98" spans="2:17" ht="87.75" customHeight="1" thickBot="1" x14ac:dyDescent="0.25">
      <c r="B98" s="249">
        <v>30</v>
      </c>
      <c r="C98" s="174"/>
      <c r="D98" s="167"/>
      <c r="E98" s="247" t="s">
        <v>462</v>
      </c>
      <c r="F98" s="175" t="s">
        <v>95</v>
      </c>
      <c r="G98" s="118">
        <v>2253138.9700000002</v>
      </c>
      <c r="H98" s="123" t="s">
        <v>463</v>
      </c>
      <c r="I98" s="175" t="s">
        <v>476</v>
      </c>
      <c r="J98" s="175"/>
      <c r="K98" s="175"/>
      <c r="L98" s="118"/>
      <c r="M98" s="175"/>
      <c r="N98" s="177"/>
      <c r="O98" s="175"/>
      <c r="P98" s="175"/>
      <c r="Q98" s="133"/>
    </row>
    <row r="99" spans="2:17" ht="86.25" customHeight="1" thickBot="1" x14ac:dyDescent="0.25">
      <c r="B99" s="250"/>
      <c r="C99" s="174"/>
      <c r="D99" s="167"/>
      <c r="E99" s="248"/>
      <c r="F99" s="174" t="s">
        <v>362</v>
      </c>
      <c r="G99" s="168">
        <v>450609.43</v>
      </c>
      <c r="H99" s="171" t="s">
        <v>532</v>
      </c>
      <c r="I99" s="174"/>
      <c r="J99" s="174"/>
      <c r="K99" s="174"/>
      <c r="L99" s="168"/>
      <c r="M99" s="174"/>
      <c r="N99" s="167"/>
      <c r="O99" s="174"/>
      <c r="P99" s="174"/>
      <c r="Q99" s="170"/>
    </row>
    <row r="100" spans="2:17" ht="99.75" customHeight="1" thickBot="1" x14ac:dyDescent="0.25">
      <c r="B100" s="249">
        <v>31</v>
      </c>
      <c r="C100" s="174"/>
      <c r="D100" s="167"/>
      <c r="E100" s="247" t="s">
        <v>464</v>
      </c>
      <c r="F100" s="175" t="s">
        <v>95</v>
      </c>
      <c r="G100" s="118">
        <v>515884.2</v>
      </c>
      <c r="H100" s="123" t="s">
        <v>533</v>
      </c>
      <c r="I100" s="175" t="s">
        <v>476</v>
      </c>
      <c r="J100" s="175"/>
      <c r="K100" s="175"/>
      <c r="L100" s="118"/>
      <c r="M100" s="175"/>
      <c r="N100" s="177"/>
      <c r="O100" s="175"/>
      <c r="P100" s="175"/>
      <c r="Q100" s="133"/>
    </row>
    <row r="101" spans="2:17" ht="15.75" thickBot="1" x14ac:dyDescent="0.25">
      <c r="B101" s="250"/>
      <c r="C101" s="174"/>
      <c r="D101" s="167"/>
      <c r="E101" s="248"/>
      <c r="F101" s="174" t="s">
        <v>362</v>
      </c>
      <c r="G101" s="168">
        <v>164015.28</v>
      </c>
      <c r="H101" s="171"/>
      <c r="I101" s="174"/>
      <c r="J101" s="174"/>
      <c r="K101" s="174"/>
      <c r="L101" s="168"/>
      <c r="M101" s="174"/>
      <c r="N101" s="167"/>
      <c r="O101" s="174"/>
      <c r="P101" s="174"/>
      <c r="Q101" s="170"/>
    </row>
    <row r="102" spans="2:17" ht="75.75" customHeight="1" thickBot="1" x14ac:dyDescent="0.25">
      <c r="B102" s="249">
        <v>32</v>
      </c>
      <c r="C102" s="174"/>
      <c r="D102" s="167"/>
      <c r="E102" s="247" t="s">
        <v>465</v>
      </c>
      <c r="F102" s="175" t="s">
        <v>95</v>
      </c>
      <c r="G102" s="118">
        <v>401648.4</v>
      </c>
      <c r="H102" s="123" t="s">
        <v>534</v>
      </c>
      <c r="I102" s="175" t="s">
        <v>476</v>
      </c>
      <c r="J102" s="175"/>
      <c r="K102" s="175"/>
      <c r="L102" s="118"/>
      <c r="M102" s="175"/>
      <c r="N102" s="177"/>
      <c r="O102" s="175"/>
      <c r="P102" s="175"/>
      <c r="Q102" s="133"/>
    </row>
    <row r="103" spans="2:17" ht="15.75" thickBot="1" x14ac:dyDescent="0.25">
      <c r="B103" s="250"/>
      <c r="C103" s="174"/>
      <c r="D103" s="167"/>
      <c r="E103" s="248"/>
      <c r="F103" s="174" t="s">
        <v>362</v>
      </c>
      <c r="G103" s="168">
        <v>82053.66</v>
      </c>
      <c r="H103" s="171"/>
      <c r="I103" s="174"/>
      <c r="J103" s="174"/>
      <c r="K103" s="174"/>
      <c r="L103" s="168"/>
      <c r="M103" s="174"/>
      <c r="N103" s="167"/>
      <c r="O103" s="174"/>
      <c r="P103" s="174"/>
      <c r="Q103" s="170"/>
    </row>
    <row r="104" spans="2:17" ht="102.75" customHeight="1" thickBot="1" x14ac:dyDescent="0.25">
      <c r="B104" s="218">
        <v>33</v>
      </c>
      <c r="C104" s="139"/>
      <c r="D104" s="149"/>
      <c r="E104" s="139" t="s">
        <v>28</v>
      </c>
      <c r="F104" s="139" t="s">
        <v>77</v>
      </c>
      <c r="G104" s="219">
        <v>236230</v>
      </c>
      <c r="H104" s="240" t="s">
        <v>535</v>
      </c>
      <c r="I104" s="139"/>
      <c r="J104" s="139" t="s">
        <v>61</v>
      </c>
      <c r="K104" s="139" t="s">
        <v>61</v>
      </c>
      <c r="L104" s="139" t="s">
        <v>61</v>
      </c>
      <c r="M104" s="139" t="s">
        <v>61</v>
      </c>
      <c r="N104" s="139" t="s">
        <v>61</v>
      </c>
      <c r="O104" s="139" t="s">
        <v>61</v>
      </c>
      <c r="P104" s="139" t="s">
        <v>61</v>
      </c>
      <c r="Q104" s="221" t="s">
        <v>61</v>
      </c>
    </row>
    <row r="105" spans="2:17" ht="131.25" customHeight="1" thickBot="1" x14ac:dyDescent="0.25">
      <c r="B105" s="218">
        <v>34</v>
      </c>
      <c r="C105" s="139"/>
      <c r="D105" s="149"/>
      <c r="E105" s="139" t="s">
        <v>65</v>
      </c>
      <c r="F105" s="139" t="s">
        <v>77</v>
      </c>
      <c r="G105" s="219">
        <v>602849.88</v>
      </c>
      <c r="H105" s="220" t="s">
        <v>536</v>
      </c>
      <c r="I105" s="223" t="s">
        <v>395</v>
      </c>
      <c r="J105" s="139"/>
      <c r="K105" s="139" t="s">
        <v>61</v>
      </c>
      <c r="L105" s="139" t="s">
        <v>61</v>
      </c>
      <c r="M105" s="139" t="s">
        <v>61</v>
      </c>
      <c r="N105" s="139" t="s">
        <v>61</v>
      </c>
      <c r="O105" s="139" t="s">
        <v>61</v>
      </c>
      <c r="P105" s="139" t="s">
        <v>61</v>
      </c>
      <c r="Q105" s="221" t="s">
        <v>61</v>
      </c>
    </row>
    <row r="106" spans="2:17" ht="134.44999999999999" customHeight="1" thickBot="1" x14ac:dyDescent="0.25">
      <c r="B106" s="218">
        <v>35</v>
      </c>
      <c r="C106" s="139"/>
      <c r="D106" s="149"/>
      <c r="E106" s="139" t="s">
        <v>396</v>
      </c>
      <c r="F106" s="139" t="s">
        <v>77</v>
      </c>
      <c r="G106" s="219">
        <v>758343</v>
      </c>
      <c r="H106" s="220" t="s">
        <v>537</v>
      </c>
      <c r="I106" s="224" t="s">
        <v>395</v>
      </c>
      <c r="J106" s="225"/>
      <c r="K106" s="139" t="s">
        <v>61</v>
      </c>
      <c r="L106" s="139" t="s">
        <v>61</v>
      </c>
      <c r="M106" s="139" t="s">
        <v>61</v>
      </c>
      <c r="N106" s="139" t="s">
        <v>61</v>
      </c>
      <c r="O106" s="139" t="s">
        <v>61</v>
      </c>
      <c r="P106" s="139" t="s">
        <v>61</v>
      </c>
      <c r="Q106" s="221" t="s">
        <v>61</v>
      </c>
    </row>
    <row r="107" spans="2:17" ht="117.6" customHeight="1" thickBot="1" x14ac:dyDescent="0.25">
      <c r="B107" s="218">
        <v>36</v>
      </c>
      <c r="C107" s="139"/>
      <c r="D107" s="149"/>
      <c r="E107" s="139" t="s">
        <v>397</v>
      </c>
      <c r="F107" s="139" t="s">
        <v>77</v>
      </c>
      <c r="G107" s="219">
        <v>534730</v>
      </c>
      <c r="H107" s="220" t="s">
        <v>538</v>
      </c>
      <c r="I107" s="220" t="s">
        <v>521</v>
      </c>
      <c r="J107" s="139" t="s">
        <v>61</v>
      </c>
      <c r="K107" s="139" t="s">
        <v>61</v>
      </c>
      <c r="L107" s="139" t="s">
        <v>61</v>
      </c>
      <c r="M107" s="139" t="s">
        <v>61</v>
      </c>
      <c r="N107" s="139" t="s">
        <v>61</v>
      </c>
      <c r="O107" s="139" t="s">
        <v>61</v>
      </c>
      <c r="P107" s="139" t="s">
        <v>61</v>
      </c>
      <c r="Q107" s="221" t="s">
        <v>61</v>
      </c>
    </row>
    <row r="109" spans="2:17" ht="25.5" customHeight="1" x14ac:dyDescent="0.2">
      <c r="B109" s="257" t="s">
        <v>445</v>
      </c>
      <c r="C109" s="257"/>
      <c r="D109" s="257"/>
      <c r="E109" s="257"/>
    </row>
  </sheetData>
  <autoFilter ref="A4:Q107">
    <filterColumn colId="9" showButton="0"/>
    <filterColumn colId="10" showButton="0"/>
    <filterColumn colId="11" showButton="0"/>
    <filterColumn colId="12" showButton="0"/>
  </autoFilter>
  <mergeCells count="100">
    <mergeCell ref="E38:E39"/>
    <mergeCell ref="B38:B39"/>
    <mergeCell ref="B57:B61"/>
    <mergeCell ref="E10:E13"/>
    <mergeCell ref="B35:B37"/>
    <mergeCell ref="D14:D17"/>
    <mergeCell ref="D4:D5"/>
    <mergeCell ref="C4:C5"/>
    <mergeCell ref="D6:D9"/>
    <mergeCell ref="B10:B13"/>
    <mergeCell ref="C10:C13"/>
    <mergeCell ref="C6:C9"/>
    <mergeCell ref="B18:B21"/>
    <mergeCell ref="B3:G3"/>
    <mergeCell ref="B22:B25"/>
    <mergeCell ref="E22:E25"/>
    <mergeCell ref="E14:E17"/>
    <mergeCell ref="E18:E21"/>
    <mergeCell ref="E6:E9"/>
    <mergeCell ref="D10:D13"/>
    <mergeCell ref="D18:D21"/>
    <mergeCell ref="E26:E29"/>
    <mergeCell ref="B26:B29"/>
    <mergeCell ref="C18:C21"/>
    <mergeCell ref="B4:B5"/>
    <mergeCell ref="B6:B9"/>
    <mergeCell ref="B14:B17"/>
    <mergeCell ref="C14:C17"/>
    <mergeCell ref="J4:N4"/>
    <mergeCell ref="I4:I5"/>
    <mergeCell ref="G4:G5"/>
    <mergeCell ref="E4:E5"/>
    <mergeCell ref="H4:H5"/>
    <mergeCell ref="F4:F5"/>
    <mergeCell ref="E80:E81"/>
    <mergeCell ref="B82:B83"/>
    <mergeCell ref="E82:E83"/>
    <mergeCell ref="E57:E61"/>
    <mergeCell ref="B62:B66"/>
    <mergeCell ref="E62:E66"/>
    <mergeCell ref="B80:B81"/>
    <mergeCell ref="B75:B79"/>
    <mergeCell ref="C75:C76"/>
    <mergeCell ref="D75:D76"/>
    <mergeCell ref="E75:E79"/>
    <mergeCell ref="C70:C71"/>
    <mergeCell ref="D70:D71"/>
    <mergeCell ref="B70:B74"/>
    <mergeCell ref="E70:E74"/>
    <mergeCell ref="I90:I91"/>
    <mergeCell ref="B92:B93"/>
    <mergeCell ref="C92:C93"/>
    <mergeCell ref="D92:D93"/>
    <mergeCell ref="E92:E93"/>
    <mergeCell ref="B90:B91"/>
    <mergeCell ref="C90:C91"/>
    <mergeCell ref="D90:D91"/>
    <mergeCell ref="E90:E91"/>
    <mergeCell ref="B84:B85"/>
    <mergeCell ref="E84:E85"/>
    <mergeCell ref="E86:E87"/>
    <mergeCell ref="B88:B89"/>
    <mergeCell ref="C88:C89"/>
    <mergeCell ref="D88:D89"/>
    <mergeCell ref="E88:E89"/>
    <mergeCell ref="B86:B87"/>
    <mergeCell ref="B109:E109"/>
    <mergeCell ref="B96:B97"/>
    <mergeCell ref="C96:C97"/>
    <mergeCell ref="D96:D97"/>
    <mergeCell ref="E96:E97"/>
    <mergeCell ref="E30:E34"/>
    <mergeCell ref="B30:B34"/>
    <mergeCell ref="E52:E56"/>
    <mergeCell ref="B52:B56"/>
    <mergeCell ref="E67:E69"/>
    <mergeCell ref="B67:B69"/>
    <mergeCell ref="E35:E37"/>
    <mergeCell ref="C35:C37"/>
    <mergeCell ref="D35:D37"/>
    <mergeCell ref="E40:E42"/>
    <mergeCell ref="B40:B42"/>
    <mergeCell ref="E43:E45"/>
    <mergeCell ref="B43:B45"/>
    <mergeCell ref="E46:E48"/>
    <mergeCell ref="B46:B48"/>
    <mergeCell ref="B50:B51"/>
    <mergeCell ref="C50:C51"/>
    <mergeCell ref="D50:D51"/>
    <mergeCell ref="E50:E51"/>
    <mergeCell ref="E98:E99"/>
    <mergeCell ref="B98:B99"/>
    <mergeCell ref="B100:B101"/>
    <mergeCell ref="E100:E101"/>
    <mergeCell ref="B102:B103"/>
    <mergeCell ref="E102:E103"/>
    <mergeCell ref="B94:B95"/>
    <mergeCell ref="C94:C95"/>
    <mergeCell ref="D94:D95"/>
    <mergeCell ref="E94:E95"/>
  </mergeCells>
  <phoneticPr fontId="24" type="noConversion"/>
  <printOptions horizontalCentered="1"/>
  <pageMargins left="0.19685039370078741" right="0.19685039370078741" top="0.78740157480314965" bottom="0.39370078740157483" header="0.43307086614173229" footer="0"/>
  <pageSetup paperSize="9" scale="35" fitToHeight="4" orientation="landscape" horizontalDpi="4294967294" verticalDpi="4294967294" r:id="rId1"/>
  <headerFooter alignWithMargins="0"/>
  <rowBreaks count="2" manualBreakCount="2">
    <brk id="34" max="16" man="1"/>
    <brk id="17"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workbookViewId="0">
      <selection activeCell="A4" sqref="A4"/>
    </sheetView>
  </sheetViews>
  <sheetFormatPr baseColWidth="10" defaultRowHeight="12.75" x14ac:dyDescent="0.2"/>
  <sheetData>
    <row r="2" spans="1:3" x14ac:dyDescent="0.2">
      <c r="A2" s="237"/>
      <c r="B2" s="237">
        <v>367000</v>
      </c>
      <c r="C2" s="237"/>
    </row>
    <row r="3" spans="1:3" x14ac:dyDescent="0.2">
      <c r="A3" s="237"/>
      <c r="B3" s="237">
        <v>291456</v>
      </c>
      <c r="C3" s="237"/>
    </row>
    <row r="4" spans="1:3" x14ac:dyDescent="0.2">
      <c r="A4" s="237"/>
      <c r="B4" s="237">
        <v>625700</v>
      </c>
      <c r="C4" s="237"/>
    </row>
    <row r="5" spans="1:3" x14ac:dyDescent="0.2">
      <c r="A5" s="237"/>
      <c r="B5" s="237"/>
      <c r="C5" s="237"/>
    </row>
    <row r="6" spans="1:3" x14ac:dyDescent="0.2">
      <c r="A6" s="237"/>
      <c r="B6" s="237"/>
      <c r="C6" s="237"/>
    </row>
    <row r="7" spans="1:3" x14ac:dyDescent="0.2">
      <c r="A7" s="237"/>
      <c r="B7" s="237"/>
      <c r="C7" s="237"/>
    </row>
    <row r="8" spans="1:3" x14ac:dyDescent="0.2">
      <c r="A8" s="237"/>
      <c r="B8" s="237"/>
      <c r="C8" s="237"/>
    </row>
    <row r="9" spans="1:3" x14ac:dyDescent="0.2">
      <c r="A9" s="237"/>
      <c r="B9" s="237"/>
      <c r="C9" s="23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04"/>
      <c r="C2" s="304"/>
      <c r="D2" s="304"/>
      <c r="E2" s="304"/>
      <c r="F2" s="304"/>
      <c r="G2" s="304"/>
      <c r="H2" s="304"/>
      <c r="I2" s="304"/>
      <c r="J2" s="304"/>
      <c r="K2" s="304"/>
      <c r="L2" s="304"/>
    </row>
    <row r="3" spans="2:12" ht="21" customHeight="1" x14ac:dyDescent="0.2">
      <c r="B3" s="305" t="s">
        <v>282</v>
      </c>
      <c r="C3" s="305"/>
      <c r="D3" s="305"/>
      <c r="E3" s="305"/>
      <c r="F3" s="305"/>
      <c r="G3" s="305"/>
      <c r="H3" s="305"/>
      <c r="I3" s="305"/>
      <c r="J3" s="305"/>
      <c r="K3" s="305"/>
      <c r="L3" s="305"/>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06" t="s">
        <v>123</v>
      </c>
      <c r="C6" s="286">
        <v>1</v>
      </c>
      <c r="D6" s="289" t="s">
        <v>61</v>
      </c>
      <c r="E6" s="289" t="s">
        <v>61</v>
      </c>
      <c r="F6" s="292" t="s">
        <v>0</v>
      </c>
      <c r="G6" s="67" t="s">
        <v>72</v>
      </c>
      <c r="H6" s="68">
        <v>20062731.359999999</v>
      </c>
      <c r="I6" s="68">
        <v>20062731.359999999</v>
      </c>
      <c r="J6" s="69">
        <f>+H6-I6</f>
        <v>0</v>
      </c>
      <c r="K6" s="70" t="s">
        <v>52</v>
      </c>
      <c r="L6" s="71" t="s">
        <v>62</v>
      </c>
    </row>
    <row r="7" spans="2:12" ht="73.5" customHeight="1" thickBot="1" x14ac:dyDescent="0.25">
      <c r="B7" s="306"/>
      <c r="C7" s="288"/>
      <c r="D7" s="291"/>
      <c r="E7" s="291"/>
      <c r="F7" s="294"/>
      <c r="G7" s="73" t="s">
        <v>77</v>
      </c>
      <c r="H7" s="74">
        <v>37622611</v>
      </c>
      <c r="I7" s="74">
        <v>37622611</v>
      </c>
      <c r="J7" s="75">
        <f t="shared" ref="J7:J69" si="0">+H7-I7</f>
        <v>0</v>
      </c>
      <c r="K7" s="72" t="s">
        <v>96</v>
      </c>
      <c r="L7" s="76" t="s">
        <v>103</v>
      </c>
    </row>
    <row r="8" spans="2:12" ht="63" customHeight="1" thickBot="1" x14ac:dyDescent="0.25">
      <c r="B8" s="306"/>
      <c r="C8" s="77">
        <v>2</v>
      </c>
      <c r="D8" s="78" t="s">
        <v>61</v>
      </c>
      <c r="E8" s="78" t="s">
        <v>61</v>
      </c>
      <c r="F8" s="79" t="s">
        <v>1</v>
      </c>
      <c r="G8" s="79" t="s">
        <v>95</v>
      </c>
      <c r="H8" s="80">
        <v>986076</v>
      </c>
      <c r="I8" s="80">
        <v>500000</v>
      </c>
      <c r="J8" s="81">
        <f>+H8-I8</f>
        <v>486076</v>
      </c>
      <c r="K8" s="82" t="s">
        <v>97</v>
      </c>
      <c r="L8" s="83" t="s">
        <v>104</v>
      </c>
    </row>
    <row r="9" spans="2:12" ht="57.75" customHeight="1" x14ac:dyDescent="0.2">
      <c r="B9" s="306"/>
      <c r="C9" s="286">
        <v>3</v>
      </c>
      <c r="D9" s="289">
        <v>180989</v>
      </c>
      <c r="E9" s="289" t="s">
        <v>40</v>
      </c>
      <c r="F9" s="292" t="s">
        <v>7</v>
      </c>
      <c r="G9" s="67" t="s">
        <v>95</v>
      </c>
      <c r="H9" s="68">
        <v>55937.77</v>
      </c>
      <c r="I9" s="68">
        <v>55937.77</v>
      </c>
      <c r="J9" s="69">
        <f t="shared" si="0"/>
        <v>0</v>
      </c>
      <c r="K9" s="70" t="s">
        <v>97</v>
      </c>
      <c r="L9" s="71" t="s">
        <v>86</v>
      </c>
    </row>
    <row r="10" spans="2:12" ht="31.15" customHeight="1" x14ac:dyDescent="0.2">
      <c r="B10" s="306"/>
      <c r="C10" s="287"/>
      <c r="D10" s="290"/>
      <c r="E10" s="290"/>
      <c r="F10" s="293"/>
      <c r="G10" s="86" t="s">
        <v>72</v>
      </c>
      <c r="H10" s="87">
        <v>139983.38</v>
      </c>
      <c r="I10" s="87">
        <v>70834.960000000006</v>
      </c>
      <c r="J10" s="88">
        <f t="shared" si="0"/>
        <v>69148.42</v>
      </c>
      <c r="K10" s="89" t="s">
        <v>80</v>
      </c>
      <c r="L10" s="299" t="s">
        <v>105</v>
      </c>
    </row>
    <row r="11" spans="2:12" ht="31.9" customHeight="1" thickBot="1" x14ac:dyDescent="0.25">
      <c r="B11" s="306"/>
      <c r="C11" s="288"/>
      <c r="D11" s="291"/>
      <c r="E11" s="291"/>
      <c r="F11" s="294"/>
      <c r="G11" s="73" t="s">
        <v>77</v>
      </c>
      <c r="H11" s="74">
        <v>742641.03</v>
      </c>
      <c r="I11" s="74">
        <v>0</v>
      </c>
      <c r="J11" s="88">
        <f t="shared" si="0"/>
        <v>742641.03</v>
      </c>
      <c r="K11" s="72" t="s">
        <v>80</v>
      </c>
      <c r="L11" s="298"/>
    </row>
    <row r="12" spans="2:12" ht="37.9" customHeight="1" x14ac:dyDescent="0.2">
      <c r="B12" s="306"/>
      <c r="C12" s="286">
        <v>4</v>
      </c>
      <c r="D12" s="289">
        <v>181085</v>
      </c>
      <c r="E12" s="289" t="s">
        <v>40</v>
      </c>
      <c r="F12" s="292" t="s">
        <v>28</v>
      </c>
      <c r="G12" s="67" t="s">
        <v>95</v>
      </c>
      <c r="H12" s="68">
        <v>31400</v>
      </c>
      <c r="I12" s="68">
        <v>0</v>
      </c>
      <c r="J12" s="69">
        <f t="shared" si="0"/>
        <v>31400</v>
      </c>
      <c r="K12" s="70" t="s">
        <v>98</v>
      </c>
      <c r="L12" s="297" t="s">
        <v>106</v>
      </c>
    </row>
    <row r="13" spans="2:12" ht="62.25" customHeight="1" thickBot="1" x14ac:dyDescent="0.25">
      <c r="B13" s="306"/>
      <c r="C13" s="288">
        <v>3</v>
      </c>
      <c r="D13" s="291">
        <v>180989</v>
      </c>
      <c r="E13" s="291" t="s">
        <v>40</v>
      </c>
      <c r="F13" s="294"/>
      <c r="G13" s="73" t="s">
        <v>77</v>
      </c>
      <c r="H13" s="74">
        <v>5526271.46</v>
      </c>
      <c r="I13" s="74">
        <v>2210508.5840000003</v>
      </c>
      <c r="J13" s="75">
        <f t="shared" si="0"/>
        <v>3315762.8759999997</v>
      </c>
      <c r="K13" s="90" t="s">
        <v>97</v>
      </c>
      <c r="L13" s="298"/>
    </row>
    <row r="14" spans="2:12" ht="48" customHeight="1" x14ac:dyDescent="0.2">
      <c r="B14" s="306"/>
      <c r="C14" s="286">
        <v>5</v>
      </c>
      <c r="D14" s="289">
        <v>1809209</v>
      </c>
      <c r="E14" s="289" t="s">
        <v>40</v>
      </c>
      <c r="F14" s="292" t="s">
        <v>29</v>
      </c>
      <c r="G14" s="67" t="s">
        <v>95</v>
      </c>
      <c r="H14" s="68">
        <v>31400</v>
      </c>
      <c r="I14" s="68">
        <v>0</v>
      </c>
      <c r="J14" s="69">
        <f t="shared" si="0"/>
        <v>31400</v>
      </c>
      <c r="K14" s="70" t="s">
        <v>98</v>
      </c>
      <c r="L14" s="297" t="s">
        <v>106</v>
      </c>
    </row>
    <row r="15" spans="2:12" ht="63.75" customHeight="1" thickBot="1" x14ac:dyDescent="0.25">
      <c r="B15" s="306"/>
      <c r="C15" s="288">
        <v>4</v>
      </c>
      <c r="D15" s="291">
        <v>1809209</v>
      </c>
      <c r="E15" s="291" t="s">
        <v>40</v>
      </c>
      <c r="F15" s="294"/>
      <c r="G15" s="73" t="s">
        <v>77</v>
      </c>
      <c r="H15" s="74">
        <v>1204125.5</v>
      </c>
      <c r="I15" s="74">
        <v>481650.2</v>
      </c>
      <c r="J15" s="75">
        <f t="shared" si="0"/>
        <v>722475.3</v>
      </c>
      <c r="K15" s="90" t="s">
        <v>97</v>
      </c>
      <c r="L15" s="298"/>
    </row>
    <row r="16" spans="2:12" ht="41.25" customHeight="1" x14ac:dyDescent="0.2">
      <c r="B16" s="306"/>
      <c r="C16" s="286">
        <v>6</v>
      </c>
      <c r="D16" s="289">
        <v>181094</v>
      </c>
      <c r="E16" s="289" t="s">
        <v>40</v>
      </c>
      <c r="F16" s="292" t="s">
        <v>30</v>
      </c>
      <c r="G16" s="67" t="s">
        <v>95</v>
      </c>
      <c r="H16" s="68">
        <v>31700</v>
      </c>
      <c r="I16" s="68">
        <v>0</v>
      </c>
      <c r="J16" s="69">
        <f t="shared" si="0"/>
        <v>31700</v>
      </c>
      <c r="K16" s="70" t="s">
        <v>98</v>
      </c>
      <c r="L16" s="297" t="s">
        <v>106</v>
      </c>
    </row>
    <row r="17" spans="2:14" ht="60.75" customHeight="1" thickBot="1" x14ac:dyDescent="0.25">
      <c r="B17" s="306"/>
      <c r="C17" s="288">
        <v>5</v>
      </c>
      <c r="D17" s="291">
        <v>181094</v>
      </c>
      <c r="E17" s="291" t="s">
        <v>40</v>
      </c>
      <c r="F17" s="294" t="s">
        <v>4</v>
      </c>
      <c r="G17" s="73" t="s">
        <v>77</v>
      </c>
      <c r="H17" s="74">
        <v>1342750</v>
      </c>
      <c r="I17" s="74">
        <v>537100</v>
      </c>
      <c r="J17" s="75">
        <f t="shared" si="0"/>
        <v>805650</v>
      </c>
      <c r="K17" s="90" t="s">
        <v>97</v>
      </c>
      <c r="L17" s="298"/>
    </row>
    <row r="18" spans="2:14" ht="63.6" customHeight="1" thickBot="1" x14ac:dyDescent="0.25">
      <c r="B18" s="306"/>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06"/>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06"/>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06"/>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06"/>
      <c r="C22" s="286">
        <v>11</v>
      </c>
      <c r="D22" s="289">
        <v>269832</v>
      </c>
      <c r="E22" s="289" t="s">
        <v>49</v>
      </c>
      <c r="F22" s="292" t="s">
        <v>11</v>
      </c>
      <c r="G22" s="67" t="s">
        <v>72</v>
      </c>
      <c r="H22" s="68">
        <v>1330082.0900000001</v>
      </c>
      <c r="I22" s="295">
        <v>1510047.5</v>
      </c>
      <c r="J22" s="302">
        <f>+H22+H23-I22</f>
        <v>2161436.9400000004</v>
      </c>
      <c r="K22" s="300" t="s">
        <v>100</v>
      </c>
      <c r="L22" s="308" t="s">
        <v>278</v>
      </c>
      <c r="N22">
        <f>+H22*0.4</f>
        <v>532032.83600000001</v>
      </c>
    </row>
    <row r="23" spans="2:14" ht="45.6" customHeight="1" thickBot="1" x14ac:dyDescent="0.25">
      <c r="B23" s="306"/>
      <c r="C23" s="288"/>
      <c r="D23" s="291"/>
      <c r="E23" s="291"/>
      <c r="F23" s="294"/>
      <c r="G23" s="73" t="s">
        <v>77</v>
      </c>
      <c r="H23" s="74">
        <v>2341402.35</v>
      </c>
      <c r="I23" s="296"/>
      <c r="J23" s="303"/>
      <c r="K23" s="301"/>
      <c r="L23" s="309"/>
      <c r="N23" s="27">
        <f>+I22-N22</f>
        <v>978014.66399999999</v>
      </c>
    </row>
    <row r="24" spans="2:14" ht="30.6" customHeight="1" x14ac:dyDescent="0.2">
      <c r="B24" s="306"/>
      <c r="C24" s="286">
        <v>12</v>
      </c>
      <c r="D24" s="289">
        <v>274698</v>
      </c>
      <c r="E24" s="289" t="s">
        <v>83</v>
      </c>
      <c r="F24" s="292" t="s">
        <v>51</v>
      </c>
      <c r="G24" s="67" t="s">
        <v>95</v>
      </c>
      <c r="H24" s="68">
        <v>30962</v>
      </c>
      <c r="I24" s="68">
        <v>0</v>
      </c>
      <c r="J24" s="69">
        <f t="shared" si="0"/>
        <v>30962</v>
      </c>
      <c r="K24" s="70" t="s">
        <v>88</v>
      </c>
      <c r="L24" s="297" t="s">
        <v>275</v>
      </c>
    </row>
    <row r="25" spans="2:14" ht="42.6" customHeight="1" x14ac:dyDescent="0.2">
      <c r="B25" s="306"/>
      <c r="C25" s="287"/>
      <c r="D25" s="290"/>
      <c r="E25" s="290"/>
      <c r="F25" s="293"/>
      <c r="G25" s="86" t="s">
        <v>72</v>
      </c>
      <c r="H25" s="87">
        <v>911156.6</v>
      </c>
      <c r="I25" s="87">
        <v>1680000</v>
      </c>
      <c r="J25" s="91">
        <f t="shared" si="0"/>
        <v>-768843.4</v>
      </c>
      <c r="K25" s="89" t="s">
        <v>101</v>
      </c>
      <c r="L25" s="299"/>
    </row>
    <row r="26" spans="2:14" ht="36.6" customHeight="1" thickBot="1" x14ac:dyDescent="0.25">
      <c r="B26" s="306"/>
      <c r="C26" s="288"/>
      <c r="D26" s="291"/>
      <c r="E26" s="291"/>
      <c r="F26" s="294"/>
      <c r="G26" s="73" t="s">
        <v>77</v>
      </c>
      <c r="H26" s="74">
        <v>8375698</v>
      </c>
      <c r="I26" s="74">
        <v>5220000</v>
      </c>
      <c r="J26" s="75">
        <f t="shared" si="0"/>
        <v>3155698</v>
      </c>
      <c r="K26" s="72" t="s">
        <v>26</v>
      </c>
      <c r="L26" s="298"/>
    </row>
    <row r="27" spans="2:14" ht="71.25" customHeight="1" thickBot="1" x14ac:dyDescent="0.25">
      <c r="B27" s="306"/>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06"/>
      <c r="C28" s="286">
        <v>14</v>
      </c>
      <c r="D28" s="289">
        <v>273254</v>
      </c>
      <c r="E28" s="289" t="s">
        <v>82</v>
      </c>
      <c r="F28" s="292" t="s">
        <v>56</v>
      </c>
      <c r="G28" s="67" t="s">
        <v>95</v>
      </c>
      <c r="H28" s="68">
        <v>84530</v>
      </c>
      <c r="I28" s="68">
        <v>84530</v>
      </c>
      <c r="J28" s="69">
        <f t="shared" si="0"/>
        <v>0</v>
      </c>
      <c r="K28" s="70" t="s">
        <v>101</v>
      </c>
      <c r="L28" s="71" t="s">
        <v>91</v>
      </c>
    </row>
    <row r="29" spans="2:14" ht="30" customHeight="1" x14ac:dyDescent="0.2">
      <c r="B29" s="306"/>
      <c r="C29" s="287"/>
      <c r="D29" s="290"/>
      <c r="E29" s="290"/>
      <c r="F29" s="293"/>
      <c r="G29" s="86" t="s">
        <v>72</v>
      </c>
      <c r="H29" s="87">
        <v>138122</v>
      </c>
      <c r="I29" s="87">
        <v>0</v>
      </c>
      <c r="J29" s="88">
        <f t="shared" si="0"/>
        <v>138122</v>
      </c>
      <c r="K29" s="89" t="s">
        <v>80</v>
      </c>
      <c r="L29" s="299" t="s">
        <v>271</v>
      </c>
    </row>
    <row r="30" spans="2:14" ht="27" customHeight="1" thickBot="1" x14ac:dyDescent="0.25">
      <c r="B30" s="306"/>
      <c r="C30" s="288"/>
      <c r="D30" s="291"/>
      <c r="E30" s="291"/>
      <c r="F30" s="294"/>
      <c r="G30" s="73" t="s">
        <v>77</v>
      </c>
      <c r="H30" s="74">
        <v>887354</v>
      </c>
      <c r="I30" s="74">
        <v>0</v>
      </c>
      <c r="J30" s="75">
        <f t="shared" si="0"/>
        <v>887354</v>
      </c>
      <c r="K30" s="72" t="s">
        <v>80</v>
      </c>
      <c r="L30" s="298"/>
    </row>
    <row r="31" spans="2:14" ht="51" customHeight="1" thickBot="1" x14ac:dyDescent="0.25">
      <c r="B31" s="306"/>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06"/>
      <c r="C32" s="286">
        <v>16</v>
      </c>
      <c r="D32" s="289">
        <v>292317</v>
      </c>
      <c r="E32" s="289" t="s">
        <v>85</v>
      </c>
      <c r="F32" s="292" t="s">
        <v>60</v>
      </c>
      <c r="G32" s="67" t="s">
        <v>95</v>
      </c>
      <c r="H32" s="68">
        <v>229564</v>
      </c>
      <c r="I32" s="295">
        <v>22000000</v>
      </c>
      <c r="J32" s="313">
        <f>+H32+H33+H34-I32</f>
        <v>-4000000</v>
      </c>
      <c r="K32" s="317" t="s">
        <v>26</v>
      </c>
      <c r="L32" s="297" t="s">
        <v>276</v>
      </c>
    </row>
    <row r="33" spans="2:12" ht="30.6" customHeight="1" x14ac:dyDescent="0.2">
      <c r="B33" s="306"/>
      <c r="C33" s="287"/>
      <c r="D33" s="290"/>
      <c r="E33" s="290"/>
      <c r="F33" s="293"/>
      <c r="G33" s="86" t="s">
        <v>72</v>
      </c>
      <c r="H33" s="87">
        <v>7059782</v>
      </c>
      <c r="I33" s="307"/>
      <c r="J33" s="314"/>
      <c r="K33" s="318"/>
      <c r="L33" s="299"/>
    </row>
    <row r="34" spans="2:12" ht="25.15" customHeight="1" thickBot="1" x14ac:dyDescent="0.25">
      <c r="B34" s="306"/>
      <c r="C34" s="288"/>
      <c r="D34" s="291"/>
      <c r="E34" s="291"/>
      <c r="F34" s="294"/>
      <c r="G34" s="73" t="s">
        <v>77</v>
      </c>
      <c r="H34" s="74">
        <v>10710654</v>
      </c>
      <c r="I34" s="296"/>
      <c r="J34" s="315"/>
      <c r="K34" s="319"/>
      <c r="L34" s="298"/>
    </row>
    <row r="35" spans="2:12" ht="66" customHeight="1" thickBot="1" x14ac:dyDescent="0.25">
      <c r="B35" s="306"/>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06"/>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10" t="s">
        <v>124</v>
      </c>
      <c r="C37" s="286">
        <v>1</v>
      </c>
      <c r="D37" s="289"/>
      <c r="E37" s="289"/>
      <c r="F37" s="292" t="s">
        <v>3</v>
      </c>
      <c r="G37" s="67" t="s">
        <v>95</v>
      </c>
      <c r="H37" s="93">
        <v>16923.28</v>
      </c>
      <c r="I37" s="93">
        <v>0</v>
      </c>
      <c r="J37" s="69">
        <f t="shared" si="0"/>
        <v>16923.28</v>
      </c>
      <c r="K37" s="70" t="s">
        <v>79</v>
      </c>
      <c r="L37" s="297" t="s">
        <v>110</v>
      </c>
    </row>
    <row r="38" spans="2:12" ht="31.15" customHeight="1" thickBot="1" x14ac:dyDescent="0.25">
      <c r="B38" s="310"/>
      <c r="C38" s="288"/>
      <c r="D38" s="291"/>
      <c r="E38" s="291"/>
      <c r="F38" s="294"/>
      <c r="G38" s="73" t="s">
        <v>72</v>
      </c>
      <c r="H38" s="94">
        <v>293806.98</v>
      </c>
      <c r="I38" s="94">
        <v>493595.73</v>
      </c>
      <c r="J38" s="95">
        <f t="shared" si="0"/>
        <v>-199788.75</v>
      </c>
      <c r="K38" s="90" t="s">
        <v>52</v>
      </c>
      <c r="L38" s="298"/>
    </row>
    <row r="39" spans="2:12" ht="36.6" customHeight="1" x14ac:dyDescent="0.2">
      <c r="B39" s="310"/>
      <c r="C39" s="286">
        <v>2</v>
      </c>
      <c r="D39" s="289">
        <v>274896</v>
      </c>
      <c r="E39" s="289" t="s">
        <v>44</v>
      </c>
      <c r="F39" s="292" t="s">
        <v>13</v>
      </c>
      <c r="G39" s="67" t="s">
        <v>95</v>
      </c>
      <c r="H39" s="68">
        <v>33404.28</v>
      </c>
      <c r="I39" s="68">
        <v>60000</v>
      </c>
      <c r="J39" s="96">
        <f t="shared" si="0"/>
        <v>-26595.72</v>
      </c>
      <c r="K39" s="70" t="s">
        <v>52</v>
      </c>
      <c r="L39" s="71" t="s">
        <v>268</v>
      </c>
    </row>
    <row r="40" spans="2:12" ht="33" customHeight="1" x14ac:dyDescent="0.2">
      <c r="B40" s="310"/>
      <c r="C40" s="287"/>
      <c r="D40" s="290"/>
      <c r="E40" s="290"/>
      <c r="F40" s="293"/>
      <c r="G40" s="86" t="s">
        <v>72</v>
      </c>
      <c r="H40" s="87">
        <v>162899.29</v>
      </c>
      <c r="I40" s="87">
        <v>85735.06</v>
      </c>
      <c r="J40" s="88">
        <f t="shared" si="0"/>
        <v>77164.23000000001</v>
      </c>
      <c r="K40" s="89" t="s">
        <v>80</v>
      </c>
      <c r="L40" s="299" t="s">
        <v>105</v>
      </c>
    </row>
    <row r="41" spans="2:12" ht="30" customHeight="1" thickBot="1" x14ac:dyDescent="0.25">
      <c r="B41" s="310"/>
      <c r="C41" s="288"/>
      <c r="D41" s="291"/>
      <c r="E41" s="291"/>
      <c r="F41" s="294"/>
      <c r="G41" s="73" t="s">
        <v>77</v>
      </c>
      <c r="H41" s="74">
        <v>45122.55</v>
      </c>
      <c r="I41" s="74">
        <v>30081.7</v>
      </c>
      <c r="J41" s="75">
        <f t="shared" si="0"/>
        <v>15040.850000000002</v>
      </c>
      <c r="K41" s="72" t="s">
        <v>80</v>
      </c>
      <c r="L41" s="298"/>
    </row>
    <row r="42" spans="2:12" ht="46.15" customHeight="1" thickBot="1" x14ac:dyDescent="0.25">
      <c r="B42" s="310"/>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10"/>
      <c r="C43" s="286">
        <v>4</v>
      </c>
      <c r="D43" s="289">
        <v>180675</v>
      </c>
      <c r="E43" s="289" t="s">
        <v>35</v>
      </c>
      <c r="F43" s="292" t="s">
        <v>14</v>
      </c>
      <c r="G43" s="67" t="s">
        <v>95</v>
      </c>
      <c r="H43" s="68">
        <v>0</v>
      </c>
      <c r="I43" s="68">
        <v>80000</v>
      </c>
      <c r="J43" s="96">
        <f t="shared" si="0"/>
        <v>-80000</v>
      </c>
      <c r="K43" s="70" t="s">
        <v>101</v>
      </c>
      <c r="L43" s="71" t="s">
        <v>111</v>
      </c>
    </row>
    <row r="44" spans="2:12" ht="30.6" customHeight="1" x14ac:dyDescent="0.2">
      <c r="B44" s="310"/>
      <c r="C44" s="287"/>
      <c r="D44" s="290"/>
      <c r="E44" s="290"/>
      <c r="F44" s="293"/>
      <c r="G44" s="86" t="s">
        <v>72</v>
      </c>
      <c r="H44" s="87">
        <v>752839</v>
      </c>
      <c r="I44" s="87">
        <v>150567.79999999999</v>
      </c>
      <c r="J44" s="88">
        <f t="shared" si="0"/>
        <v>602271.19999999995</v>
      </c>
      <c r="K44" s="89" t="s">
        <v>80</v>
      </c>
      <c r="L44" s="299" t="s">
        <v>105</v>
      </c>
    </row>
    <row r="45" spans="2:12" ht="27" customHeight="1" thickBot="1" x14ac:dyDescent="0.25">
      <c r="B45" s="310"/>
      <c r="C45" s="288"/>
      <c r="D45" s="291"/>
      <c r="E45" s="291"/>
      <c r="F45" s="294"/>
      <c r="G45" s="73" t="s">
        <v>77</v>
      </c>
      <c r="H45" s="74">
        <v>259931</v>
      </c>
      <c r="I45" s="74">
        <v>51986.2</v>
      </c>
      <c r="J45" s="75">
        <f t="shared" si="0"/>
        <v>207944.8</v>
      </c>
      <c r="K45" s="72" t="s">
        <v>80</v>
      </c>
      <c r="L45" s="298"/>
    </row>
    <row r="46" spans="2:12" ht="40.5" customHeight="1" x14ac:dyDescent="0.2">
      <c r="B46" s="310"/>
      <c r="C46" s="286">
        <v>5</v>
      </c>
      <c r="D46" s="289">
        <v>180636</v>
      </c>
      <c r="E46" s="289" t="s">
        <v>68</v>
      </c>
      <c r="F46" s="292" t="s">
        <v>59</v>
      </c>
      <c r="G46" s="67" t="s">
        <v>95</v>
      </c>
      <c r="H46" s="68">
        <v>0</v>
      </c>
      <c r="I46" s="68">
        <v>20000</v>
      </c>
      <c r="J46" s="96">
        <f t="shared" si="0"/>
        <v>-20000</v>
      </c>
      <c r="K46" s="70" t="s">
        <v>26</v>
      </c>
      <c r="L46" s="71" t="s">
        <v>112</v>
      </c>
    </row>
    <row r="47" spans="2:12" ht="29.45" customHeight="1" x14ac:dyDescent="0.2">
      <c r="B47" s="310"/>
      <c r="C47" s="287"/>
      <c r="D47" s="290"/>
      <c r="E47" s="290"/>
      <c r="F47" s="293"/>
      <c r="G47" s="86" t="s">
        <v>72</v>
      </c>
      <c r="H47" s="87">
        <v>565261.09</v>
      </c>
      <c r="I47" s="87">
        <v>113052.21799999999</v>
      </c>
      <c r="J47" s="88">
        <f t="shared" si="0"/>
        <v>452208.87199999997</v>
      </c>
      <c r="K47" s="89" t="s">
        <v>80</v>
      </c>
      <c r="L47" s="299" t="s">
        <v>105</v>
      </c>
    </row>
    <row r="48" spans="2:12" ht="33" customHeight="1" thickBot="1" x14ac:dyDescent="0.25">
      <c r="B48" s="310"/>
      <c r="C48" s="288"/>
      <c r="D48" s="291"/>
      <c r="E48" s="291"/>
      <c r="F48" s="294"/>
      <c r="G48" s="73" t="s">
        <v>77</v>
      </c>
      <c r="H48" s="74">
        <v>408170</v>
      </c>
      <c r="I48" s="74">
        <v>81634</v>
      </c>
      <c r="J48" s="75">
        <f t="shared" si="0"/>
        <v>326536</v>
      </c>
      <c r="K48" s="72" t="s">
        <v>80</v>
      </c>
      <c r="L48" s="298"/>
    </row>
    <row r="49" spans="2:12" ht="25.9" customHeight="1" x14ac:dyDescent="0.2">
      <c r="B49" s="310"/>
      <c r="C49" s="286">
        <v>6</v>
      </c>
      <c r="D49" s="289">
        <v>182387</v>
      </c>
      <c r="E49" s="289" t="s">
        <v>34</v>
      </c>
      <c r="F49" s="292" t="s">
        <v>24</v>
      </c>
      <c r="G49" s="67" t="s">
        <v>72</v>
      </c>
      <c r="H49" s="93">
        <v>609383.4</v>
      </c>
      <c r="I49" s="93">
        <v>304691.7</v>
      </c>
      <c r="J49" s="69">
        <f t="shared" si="0"/>
        <v>304691.7</v>
      </c>
      <c r="K49" s="70" t="s">
        <v>26</v>
      </c>
      <c r="L49" s="297" t="s">
        <v>269</v>
      </c>
    </row>
    <row r="50" spans="2:12" ht="24.6" customHeight="1" thickBot="1" x14ac:dyDescent="0.25">
      <c r="B50" s="310"/>
      <c r="C50" s="288"/>
      <c r="D50" s="291"/>
      <c r="E50" s="291"/>
      <c r="F50" s="294"/>
      <c r="G50" s="73" t="s">
        <v>77</v>
      </c>
      <c r="H50" s="94">
        <v>355505</v>
      </c>
      <c r="I50" s="74">
        <v>177152.5</v>
      </c>
      <c r="J50" s="75">
        <f t="shared" si="0"/>
        <v>178352.5</v>
      </c>
      <c r="K50" s="90" t="s">
        <v>26</v>
      </c>
      <c r="L50" s="298"/>
    </row>
    <row r="51" spans="2:12" ht="58.9" customHeight="1" x14ac:dyDescent="0.2">
      <c r="B51" s="310"/>
      <c r="C51" s="286">
        <v>7</v>
      </c>
      <c r="D51" s="289">
        <v>206674</v>
      </c>
      <c r="E51" s="289" t="s">
        <v>36</v>
      </c>
      <c r="F51" s="292" t="s">
        <v>33</v>
      </c>
      <c r="G51" s="67" t="s">
        <v>95</v>
      </c>
      <c r="H51" s="68">
        <v>0</v>
      </c>
      <c r="I51" s="68">
        <v>0</v>
      </c>
      <c r="J51" s="69">
        <f t="shared" si="0"/>
        <v>0</v>
      </c>
      <c r="K51" s="70" t="s">
        <v>52</v>
      </c>
      <c r="L51" s="71" t="s">
        <v>270</v>
      </c>
    </row>
    <row r="52" spans="2:12" ht="26.45" customHeight="1" x14ac:dyDescent="0.2">
      <c r="B52" s="310"/>
      <c r="C52" s="287"/>
      <c r="D52" s="290"/>
      <c r="E52" s="290"/>
      <c r="F52" s="293"/>
      <c r="G52" s="86" t="s">
        <v>72</v>
      </c>
      <c r="H52" s="87">
        <v>871085.88</v>
      </c>
      <c r="I52" s="87">
        <v>0</v>
      </c>
      <c r="J52" s="88">
        <f t="shared" si="0"/>
        <v>871085.88</v>
      </c>
      <c r="K52" s="89" t="s">
        <v>80</v>
      </c>
      <c r="L52" s="299" t="s">
        <v>271</v>
      </c>
    </row>
    <row r="53" spans="2:12" ht="27" customHeight="1" thickBot="1" x14ac:dyDescent="0.25">
      <c r="B53" s="310"/>
      <c r="C53" s="288"/>
      <c r="D53" s="291"/>
      <c r="E53" s="291"/>
      <c r="F53" s="294"/>
      <c r="G53" s="73" t="s">
        <v>77</v>
      </c>
      <c r="H53" s="74">
        <v>233817.3</v>
      </c>
      <c r="I53" s="74">
        <v>0</v>
      </c>
      <c r="J53" s="75">
        <f t="shared" si="0"/>
        <v>233817.3</v>
      </c>
      <c r="K53" s="72" t="s">
        <v>80</v>
      </c>
      <c r="L53" s="298"/>
    </row>
    <row r="54" spans="2:12" ht="35.450000000000003" customHeight="1" x14ac:dyDescent="0.2">
      <c r="B54" s="310"/>
      <c r="C54" s="286">
        <v>8</v>
      </c>
      <c r="D54" s="289">
        <v>214353</v>
      </c>
      <c r="E54" s="289" t="s">
        <v>39</v>
      </c>
      <c r="F54" s="292" t="s">
        <v>16</v>
      </c>
      <c r="G54" s="67" t="s">
        <v>95</v>
      </c>
      <c r="H54" s="68">
        <v>14712.3</v>
      </c>
      <c r="I54" s="68">
        <v>70000</v>
      </c>
      <c r="J54" s="96">
        <f t="shared" si="0"/>
        <v>-55287.7</v>
      </c>
      <c r="K54" s="70" t="s">
        <v>52</v>
      </c>
      <c r="L54" s="71" t="s">
        <v>87</v>
      </c>
    </row>
    <row r="55" spans="2:12" ht="31.15" customHeight="1" x14ac:dyDescent="0.2">
      <c r="B55" s="310"/>
      <c r="C55" s="287"/>
      <c r="D55" s="290"/>
      <c r="E55" s="290"/>
      <c r="F55" s="293"/>
      <c r="G55" s="86" t="s">
        <v>72</v>
      </c>
      <c r="H55" s="87">
        <v>450124</v>
      </c>
      <c r="I55" s="87">
        <v>0</v>
      </c>
      <c r="J55" s="88">
        <f t="shared" si="0"/>
        <v>450124</v>
      </c>
      <c r="K55" s="89" t="s">
        <v>80</v>
      </c>
      <c r="L55" s="299" t="s">
        <v>271</v>
      </c>
    </row>
    <row r="56" spans="2:12" ht="33.6" customHeight="1" thickBot="1" x14ac:dyDescent="0.25">
      <c r="B56" s="310"/>
      <c r="C56" s="288"/>
      <c r="D56" s="291"/>
      <c r="E56" s="291"/>
      <c r="F56" s="294"/>
      <c r="G56" s="73" t="s">
        <v>77</v>
      </c>
      <c r="H56" s="74">
        <v>176863.5</v>
      </c>
      <c r="I56" s="74">
        <v>0</v>
      </c>
      <c r="J56" s="88">
        <f t="shared" si="0"/>
        <v>176863.5</v>
      </c>
      <c r="K56" s="72" t="s">
        <v>80</v>
      </c>
      <c r="L56" s="298"/>
    </row>
    <row r="57" spans="2:12" ht="53.25" customHeight="1" x14ac:dyDescent="0.2">
      <c r="B57" s="310"/>
      <c r="C57" s="286">
        <v>9</v>
      </c>
      <c r="D57" s="289">
        <v>214671</v>
      </c>
      <c r="E57" s="289" t="s">
        <v>38</v>
      </c>
      <c r="F57" s="292" t="s">
        <v>15</v>
      </c>
      <c r="G57" s="67" t="s">
        <v>95</v>
      </c>
      <c r="H57" s="68">
        <v>0</v>
      </c>
      <c r="I57" s="68">
        <v>0</v>
      </c>
      <c r="J57" s="69">
        <f t="shared" si="0"/>
        <v>0</v>
      </c>
      <c r="K57" s="70" t="s">
        <v>52</v>
      </c>
      <c r="L57" s="71" t="s">
        <v>272</v>
      </c>
    </row>
    <row r="58" spans="2:12" ht="30.6" customHeight="1" x14ac:dyDescent="0.2">
      <c r="B58" s="310"/>
      <c r="C58" s="287"/>
      <c r="D58" s="290"/>
      <c r="E58" s="290"/>
      <c r="F58" s="293"/>
      <c r="G58" s="86" t="s">
        <v>72</v>
      </c>
      <c r="H58" s="87">
        <v>981340.33</v>
      </c>
      <c r="I58" s="87">
        <v>196268.06599999999</v>
      </c>
      <c r="J58" s="88">
        <f t="shared" si="0"/>
        <v>785072.26399999997</v>
      </c>
      <c r="K58" s="89" t="s">
        <v>80</v>
      </c>
      <c r="L58" s="299" t="s">
        <v>105</v>
      </c>
    </row>
    <row r="59" spans="2:12" ht="31.9" customHeight="1" thickBot="1" x14ac:dyDescent="0.25">
      <c r="B59" s="310"/>
      <c r="C59" s="288"/>
      <c r="D59" s="291"/>
      <c r="E59" s="291"/>
      <c r="F59" s="294"/>
      <c r="G59" s="73" t="s">
        <v>77</v>
      </c>
      <c r="H59" s="74">
        <v>47901.16</v>
      </c>
      <c r="I59" s="74">
        <v>9580.2320000000018</v>
      </c>
      <c r="J59" s="75">
        <f t="shared" si="0"/>
        <v>38320.928</v>
      </c>
      <c r="K59" s="72" t="s">
        <v>80</v>
      </c>
      <c r="L59" s="298"/>
    </row>
    <row r="60" spans="2:12" ht="45.6" customHeight="1" x14ac:dyDescent="0.2">
      <c r="B60" s="310"/>
      <c r="C60" s="286">
        <v>10</v>
      </c>
      <c r="D60" s="289">
        <v>216096</v>
      </c>
      <c r="E60" s="289" t="s">
        <v>37</v>
      </c>
      <c r="F60" s="292" t="s">
        <v>27</v>
      </c>
      <c r="G60" s="67" t="s">
        <v>95</v>
      </c>
      <c r="H60" s="68">
        <v>0</v>
      </c>
      <c r="I60" s="68">
        <v>65213.88</v>
      </c>
      <c r="J60" s="96">
        <f t="shared" si="0"/>
        <v>-65213.88</v>
      </c>
      <c r="K60" s="70" t="s">
        <v>79</v>
      </c>
      <c r="L60" s="71" t="s">
        <v>89</v>
      </c>
    </row>
    <row r="61" spans="2:12" ht="30.6" customHeight="1" x14ac:dyDescent="0.2">
      <c r="B61" s="310"/>
      <c r="C61" s="287"/>
      <c r="D61" s="290"/>
      <c r="E61" s="290"/>
      <c r="F61" s="293"/>
      <c r="G61" s="86" t="s">
        <v>72</v>
      </c>
      <c r="H61" s="87">
        <v>692781.71</v>
      </c>
      <c r="I61" s="87">
        <v>138556.342</v>
      </c>
      <c r="J61" s="88">
        <f t="shared" si="0"/>
        <v>554225.36800000002</v>
      </c>
      <c r="K61" s="89" t="s">
        <v>80</v>
      </c>
      <c r="L61" s="299" t="s">
        <v>113</v>
      </c>
    </row>
    <row r="62" spans="2:12" ht="31.15" customHeight="1" thickBot="1" x14ac:dyDescent="0.25">
      <c r="B62" s="310"/>
      <c r="C62" s="288"/>
      <c r="D62" s="291"/>
      <c r="E62" s="291"/>
      <c r="F62" s="294"/>
      <c r="G62" s="73" t="s">
        <v>77</v>
      </c>
      <c r="H62" s="74">
        <v>243577.8</v>
      </c>
      <c r="I62" s="74">
        <v>48715.56</v>
      </c>
      <c r="J62" s="75">
        <f t="shared" si="0"/>
        <v>194862.24</v>
      </c>
      <c r="K62" s="72" t="s">
        <v>80</v>
      </c>
      <c r="L62" s="298"/>
    </row>
    <row r="63" spans="2:12" ht="41.45" customHeight="1" x14ac:dyDescent="0.2">
      <c r="B63" s="310"/>
      <c r="C63" s="286">
        <v>11</v>
      </c>
      <c r="D63" s="289">
        <v>226585</v>
      </c>
      <c r="E63" s="289" t="s">
        <v>43</v>
      </c>
      <c r="F63" s="292" t="s">
        <v>17</v>
      </c>
      <c r="G63" s="67" t="s">
        <v>95</v>
      </c>
      <c r="H63" s="68">
        <v>19541.52</v>
      </c>
      <c r="I63" s="68">
        <v>70000</v>
      </c>
      <c r="J63" s="96">
        <f t="shared" si="0"/>
        <v>-50458.479999999996</v>
      </c>
      <c r="K63" s="70" t="s">
        <v>101</v>
      </c>
      <c r="L63" s="71" t="s">
        <v>114</v>
      </c>
    </row>
    <row r="64" spans="2:12" ht="28.15" customHeight="1" x14ac:dyDescent="0.2">
      <c r="B64" s="310"/>
      <c r="C64" s="287"/>
      <c r="D64" s="290"/>
      <c r="E64" s="290"/>
      <c r="F64" s="293"/>
      <c r="G64" s="86" t="s">
        <v>72</v>
      </c>
      <c r="H64" s="87">
        <v>745563.05</v>
      </c>
      <c r="I64" s="87">
        <v>0</v>
      </c>
      <c r="J64" s="88">
        <f t="shared" si="0"/>
        <v>745563.05</v>
      </c>
      <c r="K64" s="89" t="s">
        <v>80</v>
      </c>
      <c r="L64" s="299" t="s">
        <v>271</v>
      </c>
    </row>
    <row r="65" spans="2:12" ht="33.6" customHeight="1" thickBot="1" x14ac:dyDescent="0.25">
      <c r="B65" s="310"/>
      <c r="C65" s="288"/>
      <c r="D65" s="291"/>
      <c r="E65" s="291"/>
      <c r="F65" s="294"/>
      <c r="G65" s="73" t="s">
        <v>77</v>
      </c>
      <c r="H65" s="74">
        <v>21992.36</v>
      </c>
      <c r="I65" s="74">
        <v>0</v>
      </c>
      <c r="J65" s="75">
        <f t="shared" si="0"/>
        <v>21992.36</v>
      </c>
      <c r="K65" s="72" t="s">
        <v>80</v>
      </c>
      <c r="L65" s="298"/>
    </row>
    <row r="66" spans="2:12" ht="67.5" customHeight="1" thickBot="1" x14ac:dyDescent="0.25">
      <c r="B66" s="310"/>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10"/>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10"/>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11"/>
      <c r="C69" s="312"/>
      <c r="D69" s="312"/>
      <c r="E69" s="312"/>
      <c r="F69" s="316" t="s">
        <v>21</v>
      </c>
      <c r="G69" s="99" t="s">
        <v>95</v>
      </c>
      <c r="H69" s="100">
        <v>90000</v>
      </c>
      <c r="I69" s="100">
        <v>90000</v>
      </c>
      <c r="J69" s="101">
        <f t="shared" si="0"/>
        <v>0</v>
      </c>
      <c r="K69" s="102" t="s">
        <v>61</v>
      </c>
      <c r="L69" s="103" t="s">
        <v>120</v>
      </c>
    </row>
    <row r="70" spans="2:12" s="16" customFormat="1" ht="35.450000000000003" customHeight="1" x14ac:dyDescent="0.2">
      <c r="B70" s="311"/>
      <c r="C70" s="311"/>
      <c r="D70" s="311"/>
      <c r="E70" s="311"/>
      <c r="F70" s="293"/>
      <c r="G70" s="86" t="s">
        <v>72</v>
      </c>
      <c r="H70" s="87">
        <v>3482871.99</v>
      </c>
      <c r="I70" s="87">
        <v>3482871.99</v>
      </c>
      <c r="J70" s="88">
        <f>+H70-I70</f>
        <v>0</v>
      </c>
      <c r="K70" s="89" t="s">
        <v>61</v>
      </c>
      <c r="L70" s="104" t="s">
        <v>118</v>
      </c>
    </row>
    <row r="71" spans="2:12" ht="84" customHeight="1" x14ac:dyDescent="0.2">
      <c r="B71" s="311"/>
      <c r="C71" s="311"/>
      <c r="D71" s="311"/>
      <c r="E71" s="311"/>
      <c r="F71" s="293"/>
      <c r="G71" s="86" t="s">
        <v>77</v>
      </c>
      <c r="H71" s="87">
        <v>14309029.550000001</v>
      </c>
      <c r="I71" s="87">
        <v>15960588.26</v>
      </c>
      <c r="J71" s="91">
        <f>+H71-I71</f>
        <v>-1651558.709999999</v>
      </c>
      <c r="K71" s="84" t="s">
        <v>61</v>
      </c>
      <c r="L71" s="85" t="s">
        <v>119</v>
      </c>
    </row>
    <row r="72" spans="2:12" ht="46.15" customHeight="1" x14ac:dyDescent="0.2">
      <c r="B72" s="311"/>
      <c r="C72" s="311"/>
      <c r="D72" s="311"/>
      <c r="E72" s="311"/>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11"/>
      <c r="C73" s="311"/>
      <c r="D73" s="311"/>
      <c r="E73" s="311"/>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Hoja1</vt:lpstr>
      <vt:lpstr>Formulacion</vt:lpstr>
      <vt:lpstr>RESUMEN</vt:lpstr>
      <vt:lpstr>Transparencia</vt:lpstr>
      <vt:lpstr>Hoja2</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2019-10-09T16:03:32Z</cp:lastPrinted>
  <dcterms:created xsi:type="dcterms:W3CDTF">2015-02-11T22:58:53Z</dcterms:created>
  <dcterms:modified xsi:type="dcterms:W3CDTF">2020-07-14T14:41:16Z</dcterms:modified>
</cp:coreProperties>
</file>