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rla.ayre\Desktop\CARLA\PORTAL DE TRANSPARENCIA 2020\"/>
    </mc:Choice>
  </mc:AlternateContent>
  <bookViews>
    <workbookView xWindow="-120" yWindow="-120" windowWidth="20730" windowHeight="1116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Transparencia!$A$4:$Q$112</definedName>
    <definedName name="_xlnm.Print_Area" localSheetId="3">Transparencia!$A$1:$Q$48</definedName>
    <definedName name="_xlnm.Print_Titles" localSheetId="3">Transparencia!$3:$5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 i="10" l="1"/>
  <c r="G37" i="10" l="1"/>
  <c r="G43" i="10" l="1"/>
  <c r="F52" i="9" l="1"/>
  <c r="E52" i="9"/>
  <c r="D9" i="5"/>
  <c r="C9" i="5"/>
  <c r="C8" i="5"/>
  <c r="D8" i="5"/>
  <c r="C7" i="5"/>
  <c r="D7" i="5"/>
  <c r="N22" i="7"/>
  <c r="N23" i="7" s="1"/>
  <c r="J22" i="7"/>
  <c r="J8" i="7"/>
  <c r="F39" i="9"/>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<sst xmlns="http://schemas.openxmlformats.org/spreadsheetml/2006/main" count="1001" uniqueCount="543">
  <si>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</si>
  <si>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</si>
  <si>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</si>
  <si>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</si>
  <si>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</si>
  <si>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</si>
  <si>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</si>
  <si>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</si>
  <si>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</si>
  <si>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</si>
  <si>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</si>
  <si>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</si>
  <si>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</si>
  <si>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</si>
  <si>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</si>
  <si>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</si>
  <si>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</si>
  <si>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</si>
  <si>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</si>
  <si>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</si>
  <si>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</si>
  <si>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</si>
  <si>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</si>
  <si>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</si>
  <si>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</si>
  <si>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</si>
  <si>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</si>
  <si>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</si>
  <si>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</si>
  <si>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</si>
  <si>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</si>
  <si>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</si>
  <si>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</si>
  <si>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</si>
  <si>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</si>
  <si>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</si>
  <si>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</si>
  <si>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</si>
  <si>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</si>
  <si>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</si>
  <si>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</si>
  <si>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</si>
  <si>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</si>
  <si>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</si>
  <si>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</si>
  <si>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</si>
  <si>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</si>
  <si>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</si>
  <si>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</si>
  <si>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</si>
  <si>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</si>
  <si>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</si>
  <si>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</si>
  <si>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</si>
  <si>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</si>
  <si>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</si>
  <si>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</si>
  <si>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</si>
  <si>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</si>
  <si>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</si>
  <si>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</si>
  <si>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</si>
  <si>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</si>
  <si>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</si>
  <si>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</si>
  <si>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</si>
  <si>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</si>
  <si>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</si>
  <si>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</si>
  <si>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</si>
  <si>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</si>
  <si>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</si>
  <si>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</si>
  <si>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</si>
  <si>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</si>
  <si>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</si>
  <si>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</si>
  <si>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</si>
  <si>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</si>
  <si>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</si>
  <si>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</si>
  <si>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</si>
  <si>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</si>
  <si>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</si>
  <si>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</si>
  <si>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</si>
  <si>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</si>
  <si>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</si>
  <si>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</si>
  <si>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</si>
  <si>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</si>
  <si>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</si>
  <si>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</si>
  <si>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</si>
  <si>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</si>
  <si>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</si>
  <si>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</si>
  <si>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</si>
  <si>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</si>
  <si>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</si>
  <si>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</si>
  <si>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</si>
  <si>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</si>
  <si>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</si>
  <si>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</si>
  <si>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</si>
  <si>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</si>
  <si>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</si>
  <si>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</si>
  <si>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</si>
  <si>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</si>
  <si>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</si>
  <si>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</si>
  <si>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</si>
  <si>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</si>
  <si>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</si>
  <si>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</si>
  <si>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</si>
  <si>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</si>
  <si>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</si>
  <si>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</si>
  <si>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</si>
  <si>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</si>
  <si>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</si>
  <si>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</si>
  <si>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</si>
  <si>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</si>
  <si>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</si>
  <si>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</si>
  <si>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</si>
  <si>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</si>
  <si>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</si>
  <si>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</si>
  <si>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</si>
  <si>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</si>
  <si>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</si>
  <si>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</si>
  <si>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</si>
  <si>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</si>
  <si>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</si>
  <si>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</si>
  <si>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</si>
  <si>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</si>
  <si>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</si>
  <si>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</si>
  <si>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</si>
  <si>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</si>
  <si>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</si>
  <si>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</si>
  <si>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</si>
  <si>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</si>
  <si>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</si>
  <si>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</si>
  <si>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</si>
  <si>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</si>
  <si>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</si>
  <si>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</si>
  <si>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</si>
  <si>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</si>
  <si>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</si>
  <si>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</si>
  <si>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</si>
  <si>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</si>
  <si>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</si>
  <si>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</si>
  <si>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</si>
  <si>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</si>
  <si>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</si>
  <si>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</si>
  <si>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</si>
  <si>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</si>
  <si>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</si>
  <si>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</si>
  <si>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</si>
  <si>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</si>
  <si>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</si>
  <si>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</si>
  <si>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</si>
  <si>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</si>
  <si>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</si>
  <si>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</si>
  <si>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</si>
  <si>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</si>
  <si>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</si>
  <si>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</si>
  <si>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</si>
  <si>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</si>
  <si>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</si>
  <si>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</si>
  <si>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</si>
  <si>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</si>
  <si>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</si>
  <si>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</si>
  <si>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</si>
  <si>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</si>
  <si>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</si>
  <si>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</si>
  <si>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</si>
  <si>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</si>
  <si>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</si>
  <si>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</si>
  <si>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</si>
  <si>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</si>
  <si>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</si>
  <si>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</si>
  <si>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</si>
  <si>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</si>
  <si>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</si>
  <si>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</si>
  <si>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</si>
  <si>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</si>
  <si>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</si>
  <si>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</si>
  <si>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</si>
  <si>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</si>
  <si>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</si>
  <si>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</si>
  <si>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</si>
  <si>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</si>
  <si>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</si>
  <si>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</si>
  <si>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</si>
  <si>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</si>
  <si>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</si>
  <si>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</si>
  <si>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</si>
  <si>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</si>
  <si>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</si>
  <si>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</si>
  <si>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</si>
  <si>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</si>
  <si>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</si>
  <si>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</si>
  <si>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</si>
  <si>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</si>
  <si>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</si>
  <si>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</si>
  <si>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</si>
  <si>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</si>
  <si>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</si>
  <si>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</si>
  <si>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</si>
  <si>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</si>
  <si>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</si>
  <si>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</si>
  <si>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</si>
  <si>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</si>
  <si>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</si>
  <si>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</si>
  <si>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</si>
  <si>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</si>
  <si>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</si>
  <si>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</si>
  <si>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</si>
  <si>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</si>
  <si>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</si>
  <si>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</si>
  <si>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</si>
  <si>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</si>
  <si>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</si>
  <si>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</si>
  <si>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</si>
  <si>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</si>
  <si>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</si>
  <si>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</si>
  <si>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</si>
  <si>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</si>
  <si>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</si>
  <si>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</si>
  <si>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</si>
  <si>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</si>
  <si>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</si>
  <si>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</si>
  <si>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</si>
  <si>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</si>
  <si>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</si>
  <si>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</si>
  <si>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</si>
  <si>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</si>
  <si>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</si>
  <si>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</si>
  <si>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</si>
  <si>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</si>
  <si>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</si>
  <si>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</si>
  <si>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</si>
  <si>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</si>
  <si>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</si>
  <si>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</si>
  <si>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</si>
  <si>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</si>
  <si>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</si>
  <si>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</si>
  <si>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</si>
  <si>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</si>
  <si>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</si>
  <si>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</si>
  <si>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</si>
  <si>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</si>
  <si>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</si>
  <si>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</si>
  <si>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</si>
  <si>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</si>
  <si>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</si>
  <si>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Mayores prestaciones por modificaciones requeridas por el usuario</t>
  </si>
  <si>
    <t>CONSTRUCTORA MALAGA</t>
  </si>
  <si>
    <t>Consorcio ATA - KUKOVA</t>
  </si>
  <si>
    <t>330 días</t>
  </si>
  <si>
    <t>Obra Recepcionada y en proceso arbitral</t>
  </si>
  <si>
    <t>CLEAN ROOM &amp; VALIDATIÓN SAC</t>
  </si>
  <si>
    <t>90 días</t>
  </si>
  <si>
    <t>CONTRATISTA LA UNION S.A.</t>
  </si>
  <si>
    <t xml:space="preserve">INSPECTORa. Ing. Silvia Huaytalla </t>
  </si>
  <si>
    <t>180 d.c.</t>
  </si>
  <si>
    <t>Mayores prestaciones en ejecución de obra</t>
  </si>
  <si>
    <t>Consorcio Ejecutor Arequipa</t>
  </si>
  <si>
    <t>Inspectora. Ing. Jannet Herrera</t>
  </si>
  <si>
    <t>1’081,812.23</t>
  </si>
  <si>
    <t>119,181.66 Inc. I.G.V.</t>
  </si>
  <si>
    <t>Demora en el desaduanaje del equipo de aire acondicionado</t>
  </si>
  <si>
    <t>Se ha culminado el saldo de obra 100%, recepcionado y en uso</t>
  </si>
  <si>
    <t>Obra recepcionada 100% y entregada al usuario final</t>
  </si>
  <si>
    <t>SALDO DE OBRA:MEJORAMIENTO Y AMPLIACION DE LOS SERVICIOS DEL AREA PEDIATRICA DEL INSTITUTO NACIONAL CARDIOVASCULAR - INCOR</t>
  </si>
  <si>
    <t>SALDO DE OBRA: CREACION E IMPLEMENTACION DEL SERVICIO DE TOMOGRAFIA EN EL HOSPITAL I VICTOR ALFREDO LAZO PERALTA - MADRE DE DIOS</t>
  </si>
  <si>
    <t>"SALDO DE OBRA
INSTALACIÓN DE LOS SERVICIOS DE TOMOGRAFÍA DE LA UPSS AYUDA AL DIAGNÓSTICO Y TRATAMIENTO DEL HOSPITAL NACIONAL GUILLERMO ALMENARA IRIGOYEN"</t>
  </si>
  <si>
    <t>CONSORCIO RICARDO PALMA</t>
  </si>
  <si>
    <t>OMAR ORLANDO TABOADA COBEÑAS</t>
  </si>
  <si>
    <t>S/.718,000 inc. IGV</t>
  </si>
  <si>
    <t>90 d.c.</t>
  </si>
  <si>
    <t>06.07.2018</t>
  </si>
  <si>
    <t>MEJORAMIENTO Y AMPLIACIÓN DE LAS SALAS DE OBSERVACIÓN DEL SERVICIO DE EMERGENCIA DEL HOSPITAL III IQUITOS DE LA RED ASISTENCIAL LORETO. DISTRITO DE PUNCHANA, PROVINCIA DE MAYNAS Y DEPARTAMENTO DE LORETO</t>
  </si>
  <si>
    <t>Obra culminada, instalaciones en posesión del área usuaria de la Red Asistencial Arequipa y en uso. 
Obra en proceso arbitral, la Red contratará los servicios necesarios para subsanar las observaciones realizadas por el Comité de Recepción de obra.</t>
  </si>
  <si>
    <t>CONSORCIO CONSTRUCCION</t>
  </si>
  <si>
    <t>CONSORCIO SALUD SANTA ANITA</t>
  </si>
  <si>
    <t>27.10.2018</t>
  </si>
  <si>
    <t xml:space="preserve">CONSORCIO SALUD CHINCHEROS III </t>
  </si>
  <si>
    <t>INSTITUTO DE CONSULTORIA S.A.</t>
  </si>
  <si>
    <t>No inicia por encontrarse la
Obra en Proceso de Arbitraje(Conciliación en GCAJ)</t>
  </si>
  <si>
    <t>24.02.2019</t>
  </si>
  <si>
    <t>Obra culminada y recepcionada, y en etapa de proceso arbitral respecto a la Liquidación</t>
  </si>
  <si>
    <t>CONSORCIO EDIFICACION</t>
  </si>
  <si>
    <t>JORGE ANTONIO VALENZUELA FLORES</t>
  </si>
  <si>
    <t xml:space="preserve">NO SE REPORTAN </t>
  </si>
  <si>
    <t>ROMYNA CONTRATISTAS GENERALES SOCIEDAD ANONIMA CERRADA</t>
  </si>
  <si>
    <t>BERNARDO ALANOCA ARAGON</t>
  </si>
  <si>
    <t>S/. 1,836,450.17</t>
  </si>
  <si>
    <t>100 DIAS CALENDARIO</t>
  </si>
  <si>
    <t>NINGUNO</t>
  </si>
  <si>
    <t>12'244,896.16</t>
  </si>
  <si>
    <t>270d.c.</t>
  </si>
  <si>
    <t>21.09.2019</t>
  </si>
  <si>
    <t>CONSORCIO SANTO DOMINGO</t>
  </si>
  <si>
    <t>CONSORCIO SUPERVIDOR ESSALUD LIMA</t>
  </si>
  <si>
    <t>Liquidada</t>
  </si>
  <si>
    <t>Pendiente de liquidar</t>
  </si>
  <si>
    <t>Saldo de obra ejecutado como adquisición de un bien, y que culminó el 07 de noviembre, como consecuencia de una ampliación de plazo de 29 dc</t>
  </si>
  <si>
    <t>Obra terminada y liquidada</t>
  </si>
  <si>
    <t>La Corte Superior de Justicia de Lima - primera Sala Civil Subespecialidad Comercial declaró INVÁLIDO el Laudo Arbitral contenido en la Resolución 18 del 28 de mayo de 2018, emitido por el Árbitro único Christian Mauricio
Alván Silva.</t>
  </si>
  <si>
    <t>superposición de contrato de obra y equipo debido a la nulidad de contrato inicial de obra del 2016.</t>
  </si>
  <si>
    <t>MEJORAMIENTO DE LAS CONDICIONES DE ATENCION AL SERVICIO DE HOSPITALIZACION DEL HOSPITAL II DE HUANCAVELICA</t>
  </si>
  <si>
    <t>14.09.2020</t>
  </si>
  <si>
    <t>Constructora Vanessa Orietta SRL</t>
  </si>
  <si>
    <t>11.12.2019</t>
  </si>
  <si>
    <t>PROYECTOS DE INVERSION EN EJECUCION AL IV TRIMESTRE 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</si>
  <si>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</si>
  <si>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</si>
  <si>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</si>
  <si>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</si>
  <si>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</si>
  <si>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</si>
  <si>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</si>
  <si>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</si>
  <si>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En etapa de Elaboración del Expediente Técnico, a traves de Modalidad de Contrata.
El 03.04.2019 se publico en el portal del SEACE la Buena Pro, adjudicandose al Consorcio que realizarán el Servicio de Supervisión del Proyecto en la etapa de elaboracion de Estudio Definitivo.</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</si>
  <si>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</si>
  <si>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</si>
  <si>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</si>
  <si>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</si>
  <si>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</si>
  <si>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</si>
  <si>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</si>
  <si>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</si>
  <si>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</si>
  <si>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Demora en estudio de mercado</t>
  </si>
  <si>
    <t>EDUARDO DEXTRE MORIMOTO</t>
  </si>
  <si>
    <t>SANCHEZ HORNEROS GOMEZ ANTONIO</t>
  </si>
  <si>
    <t>MEJORAMIENTO DE LOS SERVICIOS DE ATENCIÓN RENAL AMBULATORIA EN EL HOSPITAL NACIONAL ADOLFO GUEVARA VELASCO DE LA RED ASISTENCIAL CUSCO - ESSALUD EN EL DISTRITO DE WANCHAQ, PROVINCIA DE CUSCO, DEPARTAMENTO DE CUSCO</t>
  </si>
  <si>
    <t>SANCHEZ HORMEROS GOMEZ ANTONIO</t>
  </si>
  <si>
    <t>En Etapa de Supervisión de la Elaboración de Expediente Técnico
El 10.JUN.2019, se publico en el portal del SEACE la Buena Pro, adjudicandose a la Empresa que supervisara la elaboracion del Estudio Definitivo a nivel de ejecucion de obra.
Ha dado la Conformidad del Primer Entregable</t>
  </si>
  <si>
    <t>HUMBERTO RONCAL HORNA</t>
  </si>
  <si>
    <t>RECUPERACIÓN DE LOS SERVICIOS DE SALUD DEL HOSPITAL MARIA REICHE DE LA RED ASISTENCIAL ICA – ESSALUD, EN EL DISTRITO DE MARCONA, PROVINCIA DE NASCA, DEPARTAMENTO DE ICA</t>
  </si>
  <si>
    <t>PINEARQ S.L.P., SUCURSAL PERU</t>
  </si>
  <si>
    <t>La supervision ha dado conformidad al Primer Entregable</t>
  </si>
  <si>
    <t>DEXTRE MORIMOTO EDUARDO RAUL</t>
  </si>
  <si>
    <t>MEJORAMIENTO Y AMPLIACION DE LOS SERVICIOS DE SALUD DEL HOSPITAL I FLORENCIA DE MORA DE LA RED ASISTENCIAL LA LIBERTAD – ESSALUD, DISTRITO PROVINCIA DE TRUJILLO, DEPARTAMENTO DE LA LIBERTAD</t>
  </si>
  <si>
    <t>MANALBA CORP. S.A.C.</t>
  </si>
  <si>
    <t>Expediente Técnico culminado
Ya se cuenta con Licencia de Edificación.
Se ha remitido el Dictamen Tecnico N° 05-SGED-GEI-GCPI-ESSALUD-2019 de fecha 24.JUN.2019, aprobando el Estudio Definitivo a nivel de ejecucion de obra.</t>
  </si>
  <si>
    <t>IMPLEMENTACIÓN DEL SERVICIO DE ANATOMÍA PATOLÓGICA DEL HOSPITAL II MOQUEGUA, RED ASISTENCIAL MOQUEGUA, DEPARTAMENTO DE MOQUEGUA.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</si>
  <si>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</si>
  <si>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</si>
  <si>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Demora en los actos preparatorios para el procedimiento de selección.
Demora en estudio de mercado</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</si>
  <si>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</si>
  <si>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</si>
  <si>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Procedimiento Logístico</t>
  </si>
  <si>
    <t>Demora en Actos preparatorios a cargo de CEABE.</t>
  </si>
  <si>
    <t>Plazos de adquisición según avance de la Obra</t>
  </si>
  <si>
    <t>Demora en el Estudio de Mercado y los Actos Preparatorios para el procedimiento de selección.</t>
  </si>
  <si>
    <t>Demora en el Estudio de Mercado y los Actos Preparatorios parte del INCOR.</t>
  </si>
  <si>
    <t>Actos preparatorios para el proceso de selección.</t>
  </si>
  <si>
    <t>Demora en los actos preparatorios para el procedimiento de selección y recepcion</t>
  </si>
  <si>
    <t xml:space="preserve">Adquisición por parte de la Red Asistencial Ancash. </t>
  </si>
  <si>
    <t>NUEVO HOSPITAL DE ALTA COMPLEJIDAD - VIRGEN DE LA PUERTA DE LA LIBERTAD</t>
  </si>
  <si>
    <t>Demira en el Estudio de Mercado y los Actos Preparatorios para los procedimientos de selección respectivos.</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</si>
  <si>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</si>
  <si>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</si>
  <si>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</si>
  <si>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</si>
  <si>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</si>
  <si>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</si>
  <si>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Retraso en el proceso logistico para contratar a empresa encargada de la elaboracion del Estudio Definitivo.
Demora en la obtencion de la aprobacion del EIA, Expediente de madia tension, proyecto de suministro de combustible pero principalmente la Licencia de Edificacion</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</si>
  <si>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</si>
  <si>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</si>
  <si>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</si>
  <si>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</si>
  <si>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</si>
  <si>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</si>
  <si>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</si>
  <si>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</si>
  <si>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</si>
  <si>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Romina Alejandra Vizcarra Delgado</t>
  </si>
  <si>
    <t>Red Asistencial Arequipa</t>
  </si>
  <si>
    <t>S/ 4,239,152.00</t>
  </si>
  <si>
    <t>CONSORCIO PROYECTO PUNO (CHUNG Y TONG INGENIEROS S.A.C  - CAYSA ASOCIADOS S.A.C.)</t>
  </si>
  <si>
    <t>Obtencion de la Licencia de Edificacion</t>
  </si>
  <si>
    <t>Obra culminada y recepcionada, se ha presentado recurso de casación por el Laudo Arbitral que declara consentida la Liquidación Final</t>
  </si>
  <si>
    <t xml:space="preserve">Extorsion de los sindicatos de construcción civil </t>
  </si>
  <si>
    <t>Consorcio Hospitalario Trujillo</t>
  </si>
  <si>
    <t>CESEL</t>
  </si>
  <si>
    <t>116'175,040.81</t>
  </si>
  <si>
    <t>390d.c.</t>
  </si>
  <si>
    <t>30.03.2012</t>
  </si>
  <si>
    <t>Demora en la Ejecución contractual</t>
  </si>
  <si>
    <t xml:space="preserve">Documentación presentada para la firma del contrato ha sido obervada, </t>
  </si>
  <si>
    <t>Constructora Vanessa Orietta SRL-COVANOR</t>
  </si>
  <si>
    <t>Programado según cronograma de Obra.</t>
  </si>
  <si>
    <t>VARIOS</t>
  </si>
  <si>
    <t>PROYECTOS DE INVERSION</t>
  </si>
  <si>
    <t>S/.3'874,840.02</t>
  </si>
  <si>
    <t>El expediente se elaboró según lo programado</t>
  </si>
  <si>
    <t>En Etapa de Supervisión de la Elaboración de Expediente Técnico
El 14.JUN.2019, se publico en el portal del SEACE la Buena Pro, adjudicandose a la Empresa que supervisara la elaboracion del Estudio Definitivo a nivel de ejecucion de obra
Ha dado la Conformidad del Primer Entregable</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</si>
  <si>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</si>
  <si>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La Supervisión de la Elaboración del Expediente Técnico se realiza por administración directa</t>
  </si>
  <si>
    <t>El servicio se encuentra en funcionamiento</t>
  </si>
  <si>
    <t>08.10.2019</t>
  </si>
  <si>
    <t>Aprobación de Instrumento ambiental, gestión a cargo de la Red Huancavelica</t>
  </si>
  <si>
    <t>PIA 2020</t>
  </si>
  <si>
    <t>FUENTE: GEP - GEI pertenecientes a la GCPI.</t>
  </si>
  <si>
    <r>
      <t xml:space="preserve">En Etapa de Ejecución
</t>
    </r>
    <r>
      <rPr>
        <b/>
        <sz val="12"/>
        <rFont val="Arial"/>
        <family val="2"/>
      </rPr>
      <t>Avance Real</t>
    </r>
    <r>
      <rPr>
        <sz val="12"/>
        <rFont val="Arial"/>
        <family val="2"/>
      </rPr>
      <t xml:space="preserve"> Acumulado </t>
    </r>
    <r>
      <rPr>
        <b/>
        <sz val="12"/>
        <rFont val="Arial"/>
        <family val="2"/>
      </rPr>
      <t>al 31.03.2020</t>
    </r>
    <r>
      <rPr>
        <sz val="12"/>
        <rFont val="Arial"/>
        <family val="2"/>
      </rPr>
      <t xml:space="preserve"> el </t>
    </r>
    <r>
      <rPr>
        <b/>
        <sz val="12"/>
        <rFont val="Arial"/>
        <family val="2"/>
      </rPr>
      <t xml:space="preserve">90%  </t>
    </r>
    <r>
      <rPr>
        <sz val="12"/>
        <rFont val="Arial"/>
        <family val="2"/>
      </rPr>
      <t xml:space="preserve">
Se cuenta con el Servicio de Supervisión de Obra.</t>
    </r>
  </si>
  <si>
    <r>
      <t xml:space="preserve">En Etapa de Ejecuciòn.
Avance Real Acumulado al 31.03.2020 del </t>
    </r>
    <r>
      <rPr>
        <b/>
        <sz val="12"/>
        <rFont val="Arial"/>
        <family val="2"/>
      </rPr>
      <t xml:space="preserve">27.87% </t>
    </r>
    <r>
      <rPr>
        <sz val="12"/>
        <rFont val="Arial"/>
        <family val="2"/>
      </rPr>
      <t xml:space="preserve">
</t>
    </r>
  </si>
  <si>
    <r>
      <t xml:space="preserve">programado según cronograma de obra. 
</t>
    </r>
    <r>
      <rPr>
        <b/>
        <sz val="12"/>
        <rFont val="Arial"/>
        <family val="2"/>
      </rPr>
      <t>Estado de Emergencia Sanitaria.</t>
    </r>
  </si>
  <si>
    <r>
      <t xml:space="preserve">Plazos de adquisición según avance de la Obra
</t>
    </r>
    <r>
      <rPr>
        <b/>
        <sz val="12"/>
        <rFont val="Arial"/>
        <family val="2"/>
      </rPr>
      <t>Estado de Emergencia Sanitaria.</t>
    </r>
  </si>
  <si>
    <r>
      <t xml:space="preserve">Desocupación de terreno, vicios ocultos, dotación de la media tensión, aprobacion de sistema de utilización en media tensión, ritmo lento del contratista.
</t>
    </r>
    <r>
      <rPr>
        <b/>
        <sz val="12"/>
        <rFont val="Arial"/>
        <family val="2"/>
      </rPr>
      <t>Estado de Emergencia Sanitaria.</t>
    </r>
  </si>
  <si>
    <r>
      <t xml:space="preserve">Demora en el estudio de mercado.
Demora en la elaboración de las EETT, de los equipos informaticos por parte de GCTIC. 
</t>
    </r>
    <r>
      <rPr>
        <b/>
        <sz val="12"/>
        <rFont val="Arial"/>
        <family val="2"/>
      </rPr>
      <t>Estado de Emergencia Sanitaria.</t>
    </r>
  </si>
  <si>
    <t>150 d/c.
Con 18 de Ampliaciòn de Plazo</t>
  </si>
  <si>
    <r>
      <t xml:space="preserve">Plazos de adquisición según avance de la Obra.
</t>
    </r>
    <r>
      <rPr>
        <b/>
        <sz val="12"/>
        <rFont val="Arial"/>
        <family val="2"/>
      </rPr>
      <t>Estado de Emergencia Sanitaria.</t>
    </r>
  </si>
  <si>
    <r>
      <t xml:space="preserve">Demora en la contratación de la Supervisión.
</t>
    </r>
    <r>
      <rPr>
        <b/>
        <sz val="12"/>
        <rFont val="Arial"/>
        <family val="2"/>
      </rPr>
      <t>Estado de Emergencia Sanitaria.</t>
    </r>
  </si>
  <si>
    <t>SIGRAL S.A.</t>
  </si>
  <si>
    <t>En Etapa de Ejecuciòn de Obra.
Avance Real Acumulado al 31.03.2020 del 2.64%</t>
  </si>
  <si>
    <t>Supervisiòn de Obra</t>
  </si>
  <si>
    <t>En Etapa de Supervisiòn de Obra.</t>
  </si>
  <si>
    <t>En Etapa de Recepciòn de Obra.</t>
  </si>
  <si>
    <r>
      <rPr>
        <b/>
        <sz val="12"/>
        <rFont val="Arial"/>
        <family val="2"/>
      </rPr>
      <t xml:space="preserve">En etapa de Elaboración del Expediente Técnico, a traves de Modalidad de Contrata.
</t>
    </r>
    <r>
      <rPr>
        <sz val="12"/>
        <rFont val="Arial"/>
        <family val="2"/>
      </rPr>
      <t xml:space="preserve">
El 07.MAY.2019, se publico en el portal del SEACE la Buena Pro, adjudicandose a la Empresa que elaborara el Estudio Definitivo a nivel de ejecucion de obra.
Fecha de inicio de la elaboracion: 10.JUN.2019
Se ha aprobado el Primer Entregable. 
</t>
    </r>
    <r>
      <rPr>
        <b/>
        <sz val="12"/>
        <rFont val="Arial"/>
        <family val="2"/>
      </rPr>
      <t>Al 31.03.2020 se encuentra en Revisiòn Administrativa del Segundo Entregable.</t>
    </r>
  </si>
  <si>
    <r>
      <rPr>
        <b/>
        <sz val="12"/>
        <rFont val="Arial"/>
        <family val="2"/>
      </rPr>
      <t xml:space="preserve">En Etapa de Elaboración de Expediente Técnico
</t>
    </r>
    <r>
      <rPr>
        <sz val="12"/>
        <rFont val="Arial"/>
        <family val="2"/>
      </rPr>
      <t xml:space="preserve">Se suscribio el contrato N° 4600051457 con la empresa CESEL S.A. con fecha 10.DIC.2018, para la elaboracion del Estudio Definitivo.
En proceso de Elaboracion del Estudio Definitivo.
Se ha aprobado el Primer, Segundo y Tercer Entregable. 
</t>
    </r>
    <r>
      <rPr>
        <b/>
        <sz val="12"/>
        <rFont val="Arial"/>
        <family val="2"/>
      </rPr>
      <t>Al 31.03.2020 el Consultor viene levantando observaciones del Cuarto Entregable.</t>
    </r>
  </si>
  <si>
    <r>
      <rPr>
        <b/>
        <sz val="12"/>
        <rFont val="Arial"/>
        <family val="2"/>
      </rPr>
      <t>Al 31.03.2020 en Etapa de perfeccionamiento del contrato</t>
    </r>
    <r>
      <rPr>
        <sz val="12"/>
        <rFont val="Arial"/>
        <family val="2"/>
      </rPr>
      <t xml:space="preserve"> para el  Consultor que elabore el Estudio Definitivo a nivel de ejecucion de obra.
Proceso de Selecciòn CP-SM-26-2019-ESSALUD/GCL-1</t>
    </r>
  </si>
  <si>
    <r>
      <rPr>
        <b/>
        <sz val="12"/>
        <rFont val="Arial"/>
        <family val="2"/>
      </rPr>
      <t>En Etapa de Proceso de Selecciòn para Contratar Consultor que Supervisor</t>
    </r>
    <r>
      <rPr>
        <sz val="12"/>
        <rFont val="Arial"/>
        <family val="2"/>
      </rPr>
      <t xml:space="preserve"> la elaboracion del Estudio Definitivo a nivel de ejecucion de obra.
Proceso de Selecciòn CP-SM-1-2020-ESSALUD/GCL-1.</t>
    </r>
  </si>
  <si>
    <r>
      <rPr>
        <b/>
        <sz val="12"/>
        <rFont val="Arial"/>
        <family val="2"/>
      </rPr>
      <t>En Etapa de Elaboración de Expediente Técnico</t>
    </r>
    <r>
      <rPr>
        <sz val="12"/>
        <rFont val="Arial"/>
        <family val="2"/>
      </rPr>
      <t xml:space="preserve">
Se suscribio el contrato N° 4600051484 con la empresa INSTITUTO DE CONSULTORIA S.A. con fecha 17.DIC.2018, para la elaboracion del Estudio Definitivo.
En proceso de Elaboracion del Estudio Definitivo.
Se ha aprobado el Primer y Segundo Entregable. 
El Tercer entregable se encuentra con observaciones.
</t>
    </r>
    <r>
      <rPr>
        <b/>
        <sz val="12"/>
        <rFont val="Arial"/>
        <family val="2"/>
      </rPr>
      <t>Al 31.03.2020 el Consultor viene levantamiento observaciones del Tercer Entregable.</t>
    </r>
  </si>
  <si>
    <r>
      <rPr>
        <b/>
        <sz val="12"/>
        <rFont val="Arial"/>
        <family val="2"/>
      </rPr>
      <t>En Etapa de Elaboración de Expediente Técnico</t>
    </r>
    <r>
      <rPr>
        <sz val="12"/>
        <rFont val="Arial"/>
        <family val="2"/>
      </rPr>
      <t xml:space="preserve">
El 02.MAY.2019, se publico en el portal del SEACE la Buena Pro, adjudicandose a la Empresa que elaborara el Estudio Definitivo a nivel de ejecucion de obra.
Se ha aprobado el Primer Entregable. El Consultor ha presentado el segundo Entregable
</t>
    </r>
    <r>
      <rPr>
        <b/>
        <sz val="12"/>
        <rFont val="Arial"/>
        <family val="2"/>
      </rPr>
      <t>Al 31.03.2020 se viene elaborando el Tercer (ultimo) entregable.</t>
    </r>
  </si>
  <si>
    <t>11.06.2019</t>
  </si>
  <si>
    <t>20.12.2018</t>
  </si>
  <si>
    <t>24.07.2019</t>
  </si>
  <si>
    <t>02.08.2019</t>
  </si>
  <si>
    <r>
      <rPr>
        <b/>
        <sz val="12"/>
        <rFont val="Arial"/>
        <family val="2"/>
      </rPr>
      <t>En Etapa de Elaboración de Expediente Técnico</t>
    </r>
    <r>
      <rPr>
        <sz val="12"/>
        <rFont val="Arial"/>
        <family val="2"/>
      </rPr>
      <t xml:space="preserve">
El 23.MAY.2019, se publico en el portal del SEACE la Buena Pro, adjudicandose a la Empresa que elaborara el Estudio Definitivo a nivel de ejecucion de obra.
Se ha aprobado el Primer Entregable. 
</t>
    </r>
    <r>
      <rPr>
        <b/>
        <sz val="12"/>
        <rFont val="Arial"/>
        <family val="2"/>
      </rPr>
      <t>Al 31.03.2020 el  Consultor viene levantanto observaciones del Segundo Entregable planteadas por parte del Supervisor.</t>
    </r>
  </si>
  <si>
    <r>
      <rPr>
        <b/>
        <sz val="12"/>
        <rFont val="Arial"/>
        <family val="2"/>
      </rPr>
      <t>En Etapa de Elaboración de Expediente Técnico</t>
    </r>
    <r>
      <rPr>
        <sz val="12"/>
        <rFont val="Arial"/>
        <family val="2"/>
      </rPr>
      <t xml:space="preserve">
El 03.JUN.2019, se publico en el portal del SEACE la Buena Pro, adjudicandose a la Empresa que elaborara el Estudio Definitivo a nivel de ejecucion de obra.
Se ha aprobado el Primer Entregable
</t>
    </r>
    <r>
      <rPr>
        <b/>
        <sz val="12"/>
        <rFont val="Arial"/>
        <family val="2"/>
      </rPr>
      <t>Al 31.03.2020 el Consultor viene levantando Observaciones al Segundo Entregable</t>
    </r>
  </si>
  <si>
    <t>28.08.2019</t>
  </si>
  <si>
    <r>
      <rPr>
        <b/>
        <sz val="12"/>
        <rFont val="Arial"/>
        <family val="2"/>
      </rPr>
      <t>En Etapa de Elaboraciòn Expediente Tècnico.</t>
    </r>
    <r>
      <rPr>
        <sz val="12"/>
        <rFont val="Arial"/>
        <family val="2"/>
      </rPr>
      <t xml:space="preserve">
Se suscribio el contrato N° 4600053084 con el CONSORCIO SALUD FLORENCIA. con fecha 02.DIC.2019, para la elaboracion del Estudio Definitivo.
</t>
    </r>
    <r>
      <rPr>
        <b/>
        <sz val="12"/>
        <rFont val="Arial"/>
        <family val="2"/>
      </rPr>
      <t>Al 31.03.2020 en elaboración del Primer Entregable por parte del Consultor.</t>
    </r>
  </si>
  <si>
    <t>Mediante Concurso Público N°018-2019-ESSALUD/GCL se otorga la Buena Pro.
Se suscribio el contrato N° 4600052872 con la empresa MANALBA CORP SAC con fecha 14.OCT.2019, para la supervision de la elaboracion del Estudio Definitivo.</t>
  </si>
  <si>
    <r>
      <t xml:space="preserve">Expediente Técnico Culminado.
</t>
    </r>
    <r>
      <rPr>
        <b/>
        <sz val="12"/>
        <rFont val="Arial"/>
        <family val="2"/>
      </rPr>
      <t>A la espera de la licencia de Obra</t>
    </r>
  </si>
  <si>
    <t>MEJORAMIENTO DE LOS SERVICIOS DE SALUD DEL HOSPITAL II DE CHOCOPE DE LA RED ASISTENCIAL LA LIBERTAD - ESSALUD, DISTRITO DE CHOCOPE, PROVINCIA DE ASCOPE, DEPARTAMENTO DE LA LIBERTAD</t>
  </si>
  <si>
    <r>
      <rPr>
        <b/>
        <sz val="12"/>
        <rFont val="Arial"/>
        <family val="2"/>
      </rPr>
      <t>En Etapa de Proceso de Selecciòn para Contratar Consultor que Elabore el Estudio Definitivo</t>
    </r>
    <r>
      <rPr>
        <sz val="12"/>
        <rFont val="Arial"/>
        <family val="2"/>
      </rPr>
      <t xml:space="preserve"> a nivel de ejecucion de obra.
Proceso de Selecciòn </t>
    </r>
    <r>
      <rPr>
        <b/>
        <sz val="12"/>
        <rFont val="Arial"/>
        <family val="2"/>
      </rPr>
      <t>AS-DL 1355-SM-1-2020-ESSALUD/GCL-1</t>
    </r>
  </si>
  <si>
    <r>
      <rPr>
        <b/>
        <sz val="12"/>
        <rFont val="Arial"/>
        <family val="2"/>
      </rPr>
      <t>En Etapa de Proceso de Selecciòn para Contratar el Consultor que Supervise</t>
    </r>
    <r>
      <rPr>
        <sz val="12"/>
        <rFont val="Arial"/>
        <family val="2"/>
      </rPr>
      <t xml:space="preserve"> la elaboracion del Estudio Definitivo a nivel de ejecucion de obra.
Proceso de Selecciòn </t>
    </r>
    <r>
      <rPr>
        <b/>
        <sz val="12"/>
        <rFont val="Arial"/>
        <family val="2"/>
      </rPr>
      <t>AS-DL 1355-SM-2-2020-ESSALUD/GCL-1</t>
    </r>
  </si>
  <si>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</si>
  <si>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</si>
  <si>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 xml:space="preserve">Se tiene programado el inicio de los Actos Preparatorios para el Segundo Trimestre del presente ejercicio, para contratar la Elaboración y Supervisión de la Elaboración de Expediente Técnico, por contrata.
</t>
  </si>
  <si>
    <r>
      <rPr>
        <b/>
        <sz val="12"/>
        <rFont val="Arial"/>
        <family val="2"/>
      </rPr>
      <t>En etapa de Elaboración de Expediente Técnico</t>
    </r>
    <r>
      <rPr>
        <sz val="12"/>
        <rFont val="Arial"/>
        <family val="2"/>
      </rPr>
      <t xml:space="preserve">, por administración Directa a cargo de la Subgerencia de Estudios Definitivos de la GCPI.
</t>
    </r>
    <r>
      <rPr>
        <b/>
        <sz val="12"/>
        <rFont val="Arial"/>
        <family val="2"/>
      </rPr>
      <t>Se tiene programado su inicio del proyecto para el Segundo trimestre del ejercicio, bajo la metodologia BIM.</t>
    </r>
  </si>
  <si>
    <r>
      <t xml:space="preserve">&gt;Se encuentra en </t>
    </r>
    <r>
      <rPr>
        <b/>
        <sz val="12"/>
        <rFont val="Arial"/>
        <family val="2"/>
      </rPr>
      <t>proceso de adquisicion S/ 129,082.87</t>
    </r>
    <r>
      <rPr>
        <sz val="12"/>
        <rFont val="Arial"/>
        <family val="2"/>
      </rPr>
      <t xml:space="preserve"> correspondiente a </t>
    </r>
    <r>
      <rPr>
        <b/>
        <sz val="12"/>
        <rFont val="Arial"/>
        <family val="2"/>
      </rPr>
      <t>80 equipos.</t>
    </r>
    <r>
      <rPr>
        <sz val="12"/>
        <rFont val="Arial"/>
        <family val="2"/>
      </rPr>
      <t xml:space="preserve"> 
&gt;Se encuentra</t>
    </r>
    <r>
      <rPr>
        <b/>
        <sz val="12"/>
        <rFont val="Arial"/>
        <family val="2"/>
      </rPr>
      <t xml:space="preserve"> adjudicados S/ 1,167,674.76 </t>
    </r>
    <r>
      <rPr>
        <sz val="12"/>
        <rFont val="Arial"/>
        <family val="2"/>
      </rPr>
      <t>correspondientes</t>
    </r>
    <r>
      <rPr>
        <b/>
        <sz val="12"/>
        <rFont val="Arial"/>
        <family val="2"/>
      </rPr>
      <t xml:space="preserve"> a 221 equipos.
</t>
    </r>
    <r>
      <rPr>
        <sz val="12"/>
        <rFont val="Arial"/>
        <family val="2"/>
      </rPr>
      <t xml:space="preserve">&gt;Se encuentra </t>
    </r>
    <r>
      <rPr>
        <b/>
        <sz val="12"/>
        <rFont val="Arial"/>
        <family val="2"/>
      </rPr>
      <t>ejecutado S/ 3,847.4 correspondiente a 3 equipos.</t>
    </r>
  </si>
  <si>
    <r>
      <t xml:space="preserve">&gt;Se encuentra en proceso de </t>
    </r>
    <r>
      <rPr>
        <b/>
        <sz val="12"/>
        <rFont val="Arial"/>
        <family val="2"/>
      </rPr>
      <t xml:space="preserve">adquisicion S/ 2,418,473.42 </t>
    </r>
    <r>
      <rPr>
        <sz val="12"/>
        <rFont val="Arial"/>
        <family val="2"/>
      </rPr>
      <t xml:space="preserve">correspondiente a </t>
    </r>
    <r>
      <rPr>
        <b/>
        <sz val="12"/>
        <rFont val="Arial"/>
        <family val="2"/>
      </rPr>
      <t>776 equipos</t>
    </r>
    <r>
      <rPr>
        <sz val="12"/>
        <rFont val="Arial"/>
        <family val="2"/>
      </rPr>
      <t xml:space="preserve">.
&gt;Se encuentra adjudicados S/ </t>
    </r>
    <r>
      <rPr>
        <b/>
        <sz val="12"/>
        <rFont val="Arial"/>
        <family val="2"/>
      </rPr>
      <t>352,924.8</t>
    </r>
    <r>
      <rPr>
        <sz val="12"/>
        <rFont val="Arial"/>
        <family val="2"/>
      </rPr>
      <t xml:space="preserve"> correspondiente a  </t>
    </r>
    <r>
      <rPr>
        <b/>
        <sz val="12"/>
        <rFont val="Arial"/>
        <family val="2"/>
      </rPr>
      <t>218 equipos.</t>
    </r>
    <r>
      <rPr>
        <sz val="12"/>
        <rFont val="Arial"/>
        <family val="2"/>
      </rPr>
      <t xml:space="preserve">
&gt;Se encuentra ejecutado S/ 0.00.</t>
    </r>
  </si>
  <si>
    <r>
      <t xml:space="preserve">&gt;Se encuentra en proceso de adquisicion </t>
    </r>
    <r>
      <rPr>
        <b/>
        <sz val="12"/>
        <rFont val="Arial"/>
        <family val="2"/>
      </rPr>
      <t>S/ 2,588,828.36</t>
    </r>
    <r>
      <rPr>
        <sz val="12"/>
        <rFont val="Arial"/>
        <family val="2"/>
      </rPr>
      <t xml:space="preserve"> correspondiente a </t>
    </r>
    <r>
      <rPr>
        <b/>
        <sz val="12"/>
        <rFont val="Arial"/>
        <family val="2"/>
      </rPr>
      <t>753</t>
    </r>
    <r>
      <rPr>
        <sz val="12"/>
        <rFont val="Arial"/>
        <family val="2"/>
      </rPr>
      <t xml:space="preserve"> equipos.
&gt;Se encuentra adjudicados </t>
    </r>
    <r>
      <rPr>
        <b/>
        <sz val="12"/>
        <rFont val="Arial"/>
        <family val="2"/>
      </rPr>
      <t>S/ 0.00</t>
    </r>
    <r>
      <rPr>
        <sz val="12"/>
        <rFont val="Arial"/>
        <family val="2"/>
      </rPr>
      <t xml:space="preserve"> correspondiente a 00 equipos.
&gt;Se encuentra ejecutado S/ 0.00.</t>
    </r>
  </si>
  <si>
    <r>
      <t xml:space="preserve">&gt;Se encuentra en proceso de adquisicion </t>
    </r>
    <r>
      <rPr>
        <b/>
        <sz val="12"/>
        <rFont val="Arial"/>
        <family val="2"/>
      </rPr>
      <t>S/ 57,803.70</t>
    </r>
    <r>
      <rPr>
        <sz val="12"/>
        <rFont val="Arial"/>
        <family val="2"/>
      </rPr>
      <t xml:space="preserve"> correspondiente a</t>
    </r>
    <r>
      <rPr>
        <b/>
        <sz val="12"/>
        <rFont val="Arial"/>
        <family val="2"/>
      </rPr>
      <t xml:space="preserve"> 36 equipos.</t>
    </r>
    <r>
      <rPr>
        <sz val="12"/>
        <rFont val="Arial"/>
        <family val="2"/>
      </rPr>
      <t xml:space="preserve">
&gt;Se encuentra adjudicados  </t>
    </r>
    <r>
      <rPr>
        <b/>
        <sz val="12"/>
        <rFont val="Arial"/>
        <family val="2"/>
      </rPr>
      <t xml:space="preserve">S/ 2,110,983.91 </t>
    </r>
    <r>
      <rPr>
        <sz val="12"/>
        <rFont val="Arial"/>
        <family val="2"/>
      </rPr>
      <t xml:space="preserve">correspondiente a </t>
    </r>
    <r>
      <rPr>
        <b/>
        <sz val="12"/>
        <rFont val="Arial"/>
        <family val="2"/>
      </rPr>
      <t xml:space="preserve">14 </t>
    </r>
    <r>
      <rPr>
        <sz val="12"/>
        <rFont val="Arial"/>
        <family val="2"/>
      </rPr>
      <t>equipos..
&gt;Se encuentra ejecutado S/ 0.00.</t>
    </r>
  </si>
  <si>
    <r>
      <t>&gt;Se encuentra en proceso de adquisicion</t>
    </r>
    <r>
      <rPr>
        <b/>
        <sz val="12"/>
        <rFont val="Arial"/>
        <family val="2"/>
      </rPr>
      <t xml:space="preserve"> S/ 1,246,924.92 </t>
    </r>
    <r>
      <rPr>
        <sz val="12"/>
        <rFont val="Arial"/>
        <family val="2"/>
      </rPr>
      <t xml:space="preserve">correspondiente a </t>
    </r>
    <r>
      <rPr>
        <b/>
        <sz val="12"/>
        <rFont val="Arial"/>
        <family val="2"/>
      </rPr>
      <t>140</t>
    </r>
    <r>
      <rPr>
        <sz val="12"/>
        <rFont val="Arial"/>
        <family val="2"/>
      </rPr>
      <t xml:space="preserve"> equipos.
&gt;Se encuentra adjudicados </t>
    </r>
    <r>
      <rPr>
        <b/>
        <sz val="12"/>
        <rFont val="Arial"/>
        <family val="2"/>
      </rPr>
      <t xml:space="preserve">S/ 979,612.84 </t>
    </r>
    <r>
      <rPr>
        <sz val="12"/>
        <rFont val="Arial"/>
        <family val="2"/>
      </rPr>
      <t xml:space="preserve">correspondiente a </t>
    </r>
    <r>
      <rPr>
        <b/>
        <sz val="12"/>
        <rFont val="Arial"/>
        <family val="2"/>
      </rPr>
      <t>301</t>
    </r>
    <r>
      <rPr>
        <sz val="12"/>
        <rFont val="Arial"/>
        <family val="2"/>
      </rPr>
      <t xml:space="preserve"> equipos.
&gt;Se encuentra ejecutado S/ 0.0</t>
    </r>
  </si>
  <si>
    <r>
      <t>Se encuentra en proceso de adquisicion</t>
    </r>
    <r>
      <rPr>
        <b/>
        <sz val="12"/>
        <rFont val="Arial"/>
        <family val="2"/>
      </rPr>
      <t xml:space="preserve"> S/ 6,750.00</t>
    </r>
    <r>
      <rPr>
        <sz val="12"/>
        <rFont val="Arial"/>
        <family val="2"/>
      </rPr>
      <t xml:space="preserve"> correspondiente a Nº </t>
    </r>
    <r>
      <rPr>
        <b/>
        <sz val="12"/>
        <rFont val="Arial"/>
        <family val="2"/>
      </rPr>
      <t>03</t>
    </r>
    <r>
      <rPr>
        <sz val="12"/>
        <rFont val="Arial"/>
        <family val="2"/>
      </rPr>
      <t xml:space="preserve"> equipos.
&gt;Se encuentra adjudicados </t>
    </r>
    <r>
      <rPr>
        <b/>
        <sz val="12"/>
        <rFont val="Arial"/>
        <family val="2"/>
      </rPr>
      <t>S/ 62,109</t>
    </r>
    <r>
      <rPr>
        <sz val="12"/>
        <rFont val="Arial"/>
        <family val="2"/>
      </rPr>
      <t xml:space="preserve"> correspondiente a </t>
    </r>
    <r>
      <rPr>
        <b/>
        <sz val="12"/>
        <rFont val="Arial"/>
        <family val="2"/>
      </rPr>
      <t>15</t>
    </r>
    <r>
      <rPr>
        <sz val="12"/>
        <rFont val="Arial"/>
        <family val="2"/>
      </rPr>
      <t xml:space="preserve"> equipos.
&gt;Se encuentra ejecutado </t>
    </r>
    <r>
      <rPr>
        <b/>
        <sz val="12"/>
        <rFont val="Arial"/>
        <family val="2"/>
      </rPr>
      <t>S/ 133,667.8</t>
    </r>
    <r>
      <rPr>
        <sz val="12"/>
        <rFont val="Arial"/>
        <family val="2"/>
      </rPr>
      <t xml:space="preserve"> correspondiente a</t>
    </r>
    <r>
      <rPr>
        <b/>
        <sz val="12"/>
        <rFont val="Arial"/>
        <family val="2"/>
      </rPr>
      <t xml:space="preserve"> 160</t>
    </r>
    <r>
      <rPr>
        <sz val="12"/>
        <rFont val="Arial"/>
        <family val="2"/>
      </rPr>
      <t xml:space="preserve"> equipos.</t>
    </r>
  </si>
  <si>
    <r>
      <t>&gt;Se encuentra ejecutado</t>
    </r>
    <r>
      <rPr>
        <b/>
        <sz val="12"/>
        <rFont val="Arial"/>
        <family val="2"/>
      </rPr>
      <t xml:space="preserve"> S/ 2,856,154.33</t>
    </r>
    <r>
      <rPr>
        <sz val="12"/>
        <rFont val="Arial"/>
        <family val="2"/>
      </rPr>
      <t xml:space="preserve"> correspondiente a</t>
    </r>
    <r>
      <rPr>
        <b/>
        <sz val="12"/>
        <rFont val="Arial"/>
        <family val="2"/>
      </rPr>
      <t xml:space="preserve"> 31</t>
    </r>
    <r>
      <rPr>
        <sz val="12"/>
        <rFont val="Arial"/>
        <family val="2"/>
      </rPr>
      <t xml:space="preserve"> equipos.
&gt;Se encuentra adjudicados </t>
    </r>
    <r>
      <rPr>
        <b/>
        <sz val="12"/>
        <rFont val="Arial"/>
        <family val="2"/>
      </rPr>
      <t>S/ 6,195.00</t>
    </r>
    <r>
      <rPr>
        <sz val="12"/>
        <rFont val="Arial"/>
        <family val="2"/>
      </rPr>
      <t xml:space="preserve"> correspondiente a</t>
    </r>
    <r>
      <rPr>
        <b/>
        <sz val="12"/>
        <rFont val="Arial"/>
        <family val="2"/>
      </rPr>
      <t xml:space="preserve"> 8</t>
    </r>
    <r>
      <rPr>
        <sz val="12"/>
        <rFont val="Arial"/>
        <family val="2"/>
      </rPr>
      <t xml:space="preserve"> equipos.</t>
    </r>
  </si>
  <si>
    <r>
      <t>&gt;Se encuentra ejecutado</t>
    </r>
    <r>
      <rPr>
        <b/>
        <sz val="12"/>
        <rFont val="Arial"/>
        <family val="2"/>
      </rPr>
      <t xml:space="preserve"> S/ 30,554.03 </t>
    </r>
    <r>
      <rPr>
        <sz val="12"/>
        <rFont val="Arial"/>
        <family val="2"/>
      </rPr>
      <t xml:space="preserve">correspondiente a 1 equipos.
&gt;Se encuentra en proceso de adquisicion </t>
    </r>
    <r>
      <rPr>
        <b/>
        <sz val="12"/>
        <rFont val="Arial"/>
        <family val="2"/>
      </rPr>
      <t>S/ 495,000.00</t>
    </r>
    <r>
      <rPr>
        <sz val="12"/>
        <rFont val="Arial"/>
        <family val="2"/>
      </rPr>
      <t xml:space="preserve"> correspondiente a 1 equipo.</t>
    </r>
  </si>
  <si>
    <t>&gt;Se encuentra adjudicados S/  4,356,474.19 correspondiente a Nº 16 equipos.
Ejecutado S/ 4,356,474.19.</t>
  </si>
  <si>
    <r>
      <t>&gt;Se encuentra ejecutado</t>
    </r>
    <r>
      <rPr>
        <b/>
        <sz val="12"/>
        <rFont val="Arial"/>
        <family val="2"/>
      </rPr>
      <t xml:space="preserve"> S/ 6,564,326.65</t>
    </r>
    <r>
      <rPr>
        <sz val="12"/>
        <rFont val="Arial"/>
        <family val="2"/>
      </rPr>
      <t xml:space="preserve"> correspondiente a </t>
    </r>
    <r>
      <rPr>
        <b/>
        <sz val="12"/>
        <rFont val="Arial"/>
        <family val="2"/>
      </rPr>
      <t>355</t>
    </r>
    <r>
      <rPr>
        <sz val="12"/>
        <rFont val="Arial"/>
        <family val="2"/>
      </rPr>
      <t xml:space="preserve"> equipos.
&gt;Se encuentra en proceso de adquisicion y/o reconfirmación de persistecia de necesidad de parte del susurio por un monto de</t>
    </r>
    <r>
      <rPr>
        <b/>
        <sz val="12"/>
        <rFont val="Arial"/>
        <family val="2"/>
      </rPr>
      <t xml:space="preserve"> S/ 995,127.27 </t>
    </r>
    <r>
      <rPr>
        <sz val="12"/>
        <rFont val="Arial"/>
        <family val="2"/>
      </rPr>
      <t>correspondiente a</t>
    </r>
    <r>
      <rPr>
        <b/>
        <sz val="12"/>
        <rFont val="Arial"/>
        <family val="2"/>
      </rPr>
      <t xml:space="preserve"> 23 </t>
    </r>
    <r>
      <rPr>
        <sz val="12"/>
        <rFont val="Arial"/>
        <family val="2"/>
      </rPr>
      <t xml:space="preserve">equipos.
&gt;Se encuentra adjudicados </t>
    </r>
    <r>
      <rPr>
        <b/>
        <sz val="12"/>
        <rFont val="Arial"/>
        <family val="2"/>
      </rPr>
      <t xml:space="preserve">S/ 372,513.1 </t>
    </r>
    <r>
      <rPr>
        <sz val="12"/>
        <rFont val="Arial"/>
        <family val="2"/>
      </rPr>
      <t>correspondiente a</t>
    </r>
    <r>
      <rPr>
        <b/>
        <sz val="12"/>
        <rFont val="Arial"/>
        <family val="2"/>
      </rPr>
      <t xml:space="preserve"> 83</t>
    </r>
    <r>
      <rPr>
        <sz val="12"/>
        <rFont val="Arial"/>
        <family val="2"/>
      </rPr>
      <t xml:space="preserve"> equipos.</t>
    </r>
  </si>
  <si>
    <r>
      <t xml:space="preserve">&gt;Se encuentra ejecutado </t>
    </r>
    <r>
      <rPr>
        <b/>
        <sz val="12"/>
        <rFont val="Arial"/>
        <family val="2"/>
      </rPr>
      <t>S/ 5,528,921 .00</t>
    </r>
    <r>
      <rPr>
        <sz val="12"/>
        <rFont val="Arial"/>
        <family val="2"/>
      </rPr>
      <t xml:space="preserve"> correspondiente a </t>
    </r>
    <r>
      <rPr>
        <b/>
        <sz val="12"/>
        <rFont val="Arial"/>
        <family val="2"/>
      </rPr>
      <t>31</t>
    </r>
    <r>
      <rPr>
        <sz val="12"/>
        <rFont val="Arial"/>
        <family val="2"/>
      </rPr>
      <t xml:space="preserve"> equipos.
&gt;Se encuentra en proceso de adquisicion </t>
    </r>
    <r>
      <rPr>
        <b/>
        <sz val="12"/>
        <rFont val="Arial"/>
        <family val="2"/>
      </rPr>
      <t>S/ 1,429,543.00</t>
    </r>
    <r>
      <rPr>
        <sz val="12"/>
        <rFont val="Arial"/>
        <family val="2"/>
      </rPr>
      <t xml:space="preserve"> correspondiente a </t>
    </r>
    <r>
      <rPr>
        <b/>
        <sz val="12"/>
        <rFont val="Arial"/>
        <family val="2"/>
      </rPr>
      <t>5</t>
    </r>
    <r>
      <rPr>
        <sz val="12"/>
        <rFont val="Arial"/>
        <family val="2"/>
      </rPr>
      <t xml:space="preserve"> equipos.
&gt;Se encuentra adjudicados </t>
    </r>
    <r>
      <rPr>
        <b/>
        <sz val="12"/>
        <rFont val="Arial"/>
        <family val="2"/>
      </rPr>
      <t>S/ 197,018.48</t>
    </r>
    <r>
      <rPr>
        <sz val="12"/>
        <rFont val="Arial"/>
        <family val="2"/>
      </rPr>
      <t xml:space="preserve"> correspondiente a </t>
    </r>
    <r>
      <rPr>
        <b/>
        <sz val="12"/>
        <rFont val="Arial"/>
        <family val="2"/>
      </rPr>
      <t>6</t>
    </r>
    <r>
      <rPr>
        <sz val="12"/>
        <rFont val="Arial"/>
        <family val="2"/>
      </rPr>
      <t xml:space="preserve"> equipos.</t>
    </r>
  </si>
  <si>
    <r>
      <t xml:space="preserve">&gt;Se encuentra ejecutado </t>
    </r>
    <r>
      <rPr>
        <b/>
        <sz val="12"/>
        <rFont val="Arial"/>
        <family val="2"/>
      </rPr>
      <t>S/ 346,769</t>
    </r>
    <r>
      <rPr>
        <sz val="12"/>
        <rFont val="Arial"/>
        <family val="2"/>
      </rPr>
      <t xml:space="preserve"> correspondiente a</t>
    </r>
    <r>
      <rPr>
        <b/>
        <sz val="12"/>
        <rFont val="Arial"/>
        <family val="2"/>
      </rPr>
      <t xml:space="preserve"> 4</t>
    </r>
    <r>
      <rPr>
        <sz val="12"/>
        <rFont val="Arial"/>
        <family val="2"/>
      </rPr>
      <t xml:space="preserve"> equipos.
&gt;Se encuentra en proceso de adquisicion </t>
    </r>
    <r>
      <rPr>
        <b/>
        <sz val="12"/>
        <rFont val="Arial"/>
        <family val="2"/>
      </rPr>
      <t>S/ 1,248,100</t>
    </r>
    <r>
      <rPr>
        <sz val="12"/>
        <rFont val="Arial"/>
        <family val="2"/>
      </rPr>
      <t xml:space="preserve"> correspondiente a </t>
    </r>
    <r>
      <rPr>
        <b/>
        <sz val="12"/>
        <rFont val="Arial"/>
        <family val="2"/>
      </rPr>
      <t xml:space="preserve">63 </t>
    </r>
    <r>
      <rPr>
        <sz val="12"/>
        <rFont val="Arial"/>
        <family val="2"/>
      </rPr>
      <t xml:space="preserve">equipos.
&gt;Se encuentra adjudicados </t>
    </r>
    <r>
      <rPr>
        <b/>
        <sz val="12"/>
        <rFont val="Arial"/>
        <family val="2"/>
      </rPr>
      <t>S/ 43,200</t>
    </r>
    <r>
      <rPr>
        <sz val="12"/>
        <rFont val="Arial"/>
        <family val="2"/>
      </rPr>
      <t xml:space="preserve"> correspondiente a </t>
    </r>
    <r>
      <rPr>
        <b/>
        <sz val="12"/>
        <rFont val="Arial"/>
        <family val="2"/>
      </rPr>
      <t>6</t>
    </r>
    <r>
      <rPr>
        <sz val="12"/>
        <rFont val="Arial"/>
        <family val="2"/>
      </rPr>
      <t xml:space="preserve"> equipos.</t>
    </r>
  </si>
  <si>
    <t>- Se encuentra ejecutado S/ 9,048,209.19 correspondiente a 289 equipos.
- Se encuentra en proceso de recepción S/ 881,299.52 correspondiente a 2 equipos (Rayos X Rodable).
- Se encuentra en Estudio de Mercado S/ 4,773,970.36 correspondiente a 90 equipos.</t>
  </si>
  <si>
    <r>
      <t xml:space="preserve">&gt;Se encuentra en proceso de adquisicion </t>
    </r>
    <r>
      <rPr>
        <b/>
        <sz val="12"/>
        <rFont val="Arial"/>
        <family val="2"/>
      </rPr>
      <t>S/ 353,246.90</t>
    </r>
    <r>
      <rPr>
        <sz val="12"/>
        <rFont val="Arial"/>
        <family val="2"/>
      </rPr>
      <t xml:space="preserve"> correspondiente a </t>
    </r>
    <r>
      <rPr>
        <b/>
        <sz val="12"/>
        <rFont val="Arial"/>
        <family val="2"/>
      </rPr>
      <t xml:space="preserve">253 </t>
    </r>
    <r>
      <rPr>
        <sz val="12"/>
        <rFont val="Arial"/>
        <family val="2"/>
      </rPr>
      <t>equipos.
&gt;Se encuentra adjudicados S/ 0.0 correspondiente a Nº equipos.
&gt;Se encuentra ejecutado S/ 0.00.</t>
    </r>
  </si>
  <si>
    <r>
      <t xml:space="preserve">&gt;Se encuentra en proceso de adquisicion </t>
    </r>
    <r>
      <rPr>
        <b/>
        <sz val="12"/>
        <rFont val="Arial"/>
        <family val="2"/>
      </rPr>
      <t xml:space="preserve">S/  1,148,013.79 </t>
    </r>
    <r>
      <rPr>
        <sz val="12"/>
        <rFont val="Arial"/>
        <family val="2"/>
      </rPr>
      <t xml:space="preserve">correspondiente a </t>
    </r>
    <r>
      <rPr>
        <b/>
        <sz val="12"/>
        <rFont val="Arial"/>
        <family val="2"/>
      </rPr>
      <t>201</t>
    </r>
    <r>
      <rPr>
        <sz val="12"/>
        <rFont val="Arial"/>
        <family val="2"/>
      </rPr>
      <t xml:space="preserve"> equipos en CEABE y </t>
    </r>
    <r>
      <rPr>
        <b/>
        <sz val="12"/>
        <rFont val="Arial"/>
        <family val="2"/>
      </rPr>
      <t>S/ . 56,986.44</t>
    </r>
    <r>
      <rPr>
        <sz val="12"/>
        <rFont val="Arial"/>
        <family val="2"/>
      </rPr>
      <t xml:space="preserve"> correspondiente a 72 equipos en GCL.
&gt;Se encuentra ejecutado S/ 0.00.</t>
    </r>
  </si>
  <si>
    <t xml:space="preserve">- Se encuentra ejecutado S/ 150,805.42 correspondiente a 100equipos.
- Se encuentra en proceso de adquisicion S/ 12,402.80 correspondiente a 6 equipos                                                                                                                                    </t>
  </si>
  <si>
    <t xml:space="preserve"> - Estudio Definitivo culminado
 - En trámite de Licencia de Edificación.</t>
  </si>
  <si>
    <t xml:space="preserve">El PIP  se encuentra inactivo en el aplicativo informatico del Banco de Inversiones del MEF, dicha Entidad dispuso la reformulación del Estudio de Preinversión, el cual se encuentra en proceso de viabilidad.
Respecto al Expediente Técnico que se venia desarrollando, este se encuentra con Anteproyecto aprobado.
</t>
  </si>
  <si>
    <r>
      <rPr>
        <b/>
        <sz val="12"/>
        <rFont val="Arial"/>
        <family val="2"/>
      </rPr>
      <t xml:space="preserve">Expediente Técnico culminado
</t>
    </r>
    <r>
      <rPr>
        <sz val="12"/>
        <rFont val="Arial"/>
        <family val="2"/>
      </rPr>
      <t xml:space="preserve">Su aprobación condicionada a la obtención de la Licencia de Obra y la Certificación presupuestal correspondientes (Se ha encargado a la Red Asistencial La Libertad la elaboración y presentación del PAMA ante la DIGESA para su aprobación)
Se cuenta con licencia de IPEN.
</t>
    </r>
  </si>
  <si>
    <r>
      <rPr>
        <b/>
        <sz val="12"/>
        <rFont val="Arial"/>
        <family val="2"/>
      </rPr>
      <t>En Etapa de Expediente Técnico</t>
    </r>
    <r>
      <rPr>
        <sz val="12"/>
        <rFont val="Arial"/>
        <family val="2"/>
      </rPr>
      <t xml:space="preserve">
Se ha contratado empresa para que realice el PAMA del Hospital el cual ya ha sido aprobado por la DIGESA.
En Actualizacion de costos del Estudio Definitivo</t>
    </r>
  </si>
  <si>
    <t>MEJORAMIENTO DE LOS SERVICIOS DE ANATOMIA PATOLOGICA DEL HOSPITAL NACIONAL ALBERTO SABOGAL - DISTRITO DE BELLAVISTA - CALLAO / RED ASISTENCIAL SABOGAL</t>
  </si>
  <si>
    <t>Se inicio la elaboración del Estudio Definitivo.</t>
  </si>
  <si>
    <t>MEJORAMIENTO DE LA UNIDAD DE MEZCLAS ONCOLOGICAS DEL  HOSPITAL NACIONAL ALBERTO SABOGAL - DISTRITO DE BELLAVISTA - CALLAO / RED ASISTENCIAL SABOGAL</t>
  </si>
  <si>
    <t>Se espera el pronunciamiento del HNASS respecto al no cumplimiento normativo del área asignada para el PIP</t>
  </si>
  <si>
    <r>
      <rPr>
        <b/>
        <sz val="12"/>
        <rFont val="Arial"/>
        <family val="2"/>
      </rPr>
      <t>En etapa de Elaboración del Expediente Técnico, a traves de Modalidad de Contrata</t>
    </r>
    <r>
      <rPr>
        <sz val="12"/>
        <rFont val="Arial"/>
        <family val="2"/>
      </rPr>
      <t>.
Se suscribio el contrato N° 4600051502 con la empresa CHUNG &amp; TONG INGENIEROS S.A.C. y CAYSA ASOCIADOS S.A.C. con fecha 19.DIC.2018, para la elaboracion del Estudio Definitivo.
En proceso de Elaboracion del Estudio Definitivo.
Se ha aprobado el Primer y Segundo Entregable. 
Al 31.03.2020 el Consultor producto de las revisiones del equipo supervisor, se encuentra en proceso de revisión de especialidades.</t>
    </r>
  </si>
  <si>
    <t>La Red Asistencial no logro contratar Consultoria y solicitó apoyo para que el proceso de contratación se realice en la Sede Central de ESSALUD.
Se inicio el Expediente Técnico por Adminsitración Directa a cargo de la SGED-GCPI. culmnando el anteproyecto. Por recomendaciòn del MEF se viene actualizando el Estudio de Preinversiòn.
La cuarentena dictada por el Gobierno Central debido a la pandemia del COVID - 19.</t>
  </si>
  <si>
    <t>Se ingresará en la Municipalidad de Lima Metropolitana, por estar en zona  monumental. 
La cuarentena dictada por el Gobierno Central debido a la pandemia del COVID - 19.</t>
  </si>
  <si>
    <t>Modificacion de las normas que trajo como consecuencia continuas actualizaciones de los Términos de Referencia para la Contratación de Consultoria Externa. 
El valor referencial que arrojo el mercado para su elaboración por Consultoría, fue elevado. Por lo cual se dispuso su desarrollo por Administración Directa.
La cuarentena dictada por el Gobierno Central debido a la pandemia del COVID - 19.</t>
  </si>
  <si>
    <t xml:space="preserve"> Obtencion de la Licencia de Edificacion.
La cuarentena dictada por el Gobierno Central debido a la pandemia del COVID - 19.</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</si>
  <si>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</si>
  <si>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</si>
  <si>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Modificacion de las normas y Ley de Contrataciones y su Reglamento, que trajo como consecuencia continuas actualizaciones de los Términos de Referencia.
Se declaro desierto en su primera convocatoria y el proceso volvio a la etapa de estudio de mercado.
La cuarentena dictada por el Gobierno Central debido a la pandemia del COVID - 19.</t>
  </si>
  <si>
    <t>Modificacion de las normas y Ley de Contrataciones y su Reglamento, que trajo como consecuencia continuas actualizaciones de los Términos de Referencia.
La cuarentena dictada por el Gobierno Central debido a la pandemia del COVID - 19.</t>
  </si>
  <si>
    <t xml:space="preserve"> La cuarentena dictada por el Gobierno Central debido a la pandemia del COVID - 19.</t>
  </si>
  <si>
    <t>Demora en el Proceso de Selección.
La cuarentena dictada por el Gobierno Central debido a la pandemia del COVID - 19.</t>
  </si>
  <si>
    <t>Demora en estudio de mercado.
La cuarentena dictada por el Gobierno Central debido a la pandemia del COVID - 19.
El tramite de la Red por la modificación de Linderos.</t>
  </si>
  <si>
    <t>Demora por parte del Consultor.
La cuarentena dictada por el Gobierno Central debido a la pandemia del COVID - 19.</t>
  </si>
  <si>
    <r>
      <t xml:space="preserve">Se cuenta con el Servicio de Supervisión de Obra.                            Actualmente se tiene Cronograma acelerado otorgado por la Ampliacion de Plazo N° 04 y Ampliaciòn de Plazo Nº13                                                                                                    </t>
    </r>
    <r>
      <rPr>
        <b/>
        <sz val="12"/>
        <rFont val="Arial"/>
        <family val="2"/>
      </rPr>
      <t xml:space="preserve">Al 31.03.2020 el avance real de obra acumulado de 71%  </t>
    </r>
    <r>
      <rPr>
        <sz val="12"/>
        <rFont val="Arial"/>
        <family val="2"/>
      </rPr>
      <t xml:space="preserve">
</t>
    </r>
    <r>
      <rPr>
        <b/>
        <u/>
        <sz val="12"/>
        <rFont val="Arial"/>
        <family val="2"/>
      </rPr>
      <t/>
    </r>
  </si>
  <si>
    <r>
      <t>270 d.c.         Con ampliacones hasta</t>
    </r>
    <r>
      <rPr>
        <b/>
        <sz val="12"/>
        <rFont val="Arial"/>
        <family val="2"/>
      </rPr>
      <t xml:space="preserve"> 479 d.c.</t>
    </r>
  </si>
  <si>
    <r>
      <t xml:space="preserve">
Actualizacion de presupuesto.
Demora en el Proceso Logistico
</t>
    </r>
    <r>
      <rPr>
        <b/>
        <sz val="12"/>
        <rFont val="Arial"/>
        <family val="2"/>
      </rPr>
      <t>Estado de Emergencia Sanitaria.</t>
    </r>
  </si>
  <si>
    <r>
      <t xml:space="preserve">360 d.c.
Con ampliacones hasta </t>
    </r>
    <r>
      <rPr>
        <b/>
        <sz val="12"/>
        <rFont val="Arial"/>
        <family val="2"/>
      </rPr>
      <t>402 d.c.</t>
    </r>
  </si>
  <si>
    <r>
      <t xml:space="preserve">Procedimiento logistico
La primera convocatoria fue LP N°3-2018-ESSALUD/GCL -1 , fue DECLARADA DESIERTA.
Actualizacion de presupuesto, consultas por incompatibilidades del expediente técnico
</t>
    </r>
    <r>
      <rPr>
        <b/>
        <sz val="12"/>
        <rFont val="Arial"/>
        <family val="2"/>
      </rPr>
      <t>Estado de Emergencia Sanitaria.</t>
    </r>
  </si>
  <si>
    <r>
      <t xml:space="preserve">En Etapa de Recepciòn de Obra.
Avance Real Acumulado al 31.03.2020 del </t>
    </r>
    <r>
      <rPr>
        <b/>
        <sz val="12"/>
        <rFont val="Arial"/>
        <family val="2"/>
      </rPr>
      <t>97.18% (existe un reducciòn de obra del 2.82% partidas existentes)</t>
    </r>
  </si>
  <si>
    <r>
      <t xml:space="preserve">Elaboración y aprobación del expediente de saldo de obra. 
</t>
    </r>
    <r>
      <rPr>
        <b/>
        <sz val="12"/>
        <rFont val="Arial"/>
        <family val="2"/>
      </rPr>
      <t>Estado de Emergencia Sanitaria.</t>
    </r>
  </si>
  <si>
    <r>
      <rPr>
        <b/>
        <sz val="12"/>
        <rFont val="Arial"/>
        <family val="2"/>
      </rPr>
      <t>En Etapa de Ejecuciòn de Obra.</t>
    </r>
    <r>
      <rPr>
        <sz val="12"/>
        <rFont val="Arial"/>
        <family val="2"/>
      </rPr>
      <t xml:space="preserve">
</t>
    </r>
    <r>
      <rPr>
        <b/>
        <sz val="12"/>
        <rFont val="Arial"/>
        <family val="2"/>
      </rPr>
      <t>Avance Real</t>
    </r>
    <r>
      <rPr>
        <sz val="12"/>
        <rFont val="Arial"/>
        <family val="2"/>
      </rPr>
      <t xml:space="preserve"> Acumulado al 31.03.2020 del </t>
    </r>
    <r>
      <rPr>
        <b/>
        <sz val="12"/>
        <rFont val="Arial"/>
        <family val="2"/>
      </rPr>
      <t>90%</t>
    </r>
  </si>
  <si>
    <r>
      <t xml:space="preserve">Primer proceso de selección declarado desierto, actualizar el presupuesto del expediente técnico para segundo proceso.
</t>
    </r>
    <r>
      <rPr>
        <b/>
        <sz val="12"/>
        <rFont val="Arial"/>
        <family val="2"/>
      </rPr>
      <t>Estado de Emergencia Sanitaria.</t>
    </r>
  </si>
  <si>
    <r>
      <t xml:space="preserve">
En Etapa de Ejecuciòn de Obra.
</t>
    </r>
    <r>
      <rPr>
        <b/>
        <sz val="12"/>
        <rFont val="Arial"/>
        <family val="2"/>
      </rPr>
      <t>Avance Real Acumulado</t>
    </r>
    <r>
      <rPr>
        <sz val="12"/>
        <rFont val="Arial"/>
        <family val="2"/>
      </rPr>
      <t xml:space="preserve"> al 31.03.2020 del </t>
    </r>
    <r>
      <rPr>
        <b/>
        <sz val="12"/>
        <rFont val="Arial"/>
        <family val="2"/>
      </rPr>
      <t xml:space="preserve">32.67 % </t>
    </r>
  </si>
  <si>
    <r>
      <t xml:space="preserve">
</t>
    </r>
    <r>
      <rPr>
        <b/>
        <sz val="12"/>
        <rFont val="Arial"/>
        <family val="2"/>
      </rPr>
      <t>CONTRATO RESUELTO</t>
    </r>
    <r>
      <rPr>
        <sz val="12"/>
        <rFont val="Arial"/>
        <family val="2"/>
      </rPr>
      <t xml:space="preserve">
Se ha resuelto el contrato de ejecución de obra por demora en su ejecución y con fecha 20.05.2019 se efectuó la constación física.
El avance de obra fue de 93.27% vs Avance Programado de 100%.         
Se elaborò la Liquidaciòn de la Obra, se espera la respuesta del Contratista.
</t>
    </r>
  </si>
  <si>
    <r>
      <t xml:space="preserve">&gt;Se encuentra en proceso de adquisicion </t>
    </r>
    <r>
      <rPr>
        <b/>
        <sz val="12"/>
        <rFont val="Arial"/>
        <family val="2"/>
      </rPr>
      <t xml:space="preserve">S/ 1,415,476.76 </t>
    </r>
    <r>
      <rPr>
        <sz val="12"/>
        <rFont val="Arial"/>
        <family val="2"/>
      </rPr>
      <t xml:space="preserve">correspondiente a Nº </t>
    </r>
    <r>
      <rPr>
        <b/>
        <sz val="12"/>
        <rFont val="Arial"/>
        <family val="2"/>
      </rPr>
      <t>60</t>
    </r>
    <r>
      <rPr>
        <sz val="12"/>
        <rFont val="Arial"/>
        <family val="2"/>
      </rPr>
      <t xml:space="preserve"> equipos.
&gt;Se encuentra adjudicados </t>
    </r>
    <r>
      <rPr>
        <b/>
        <sz val="12"/>
        <rFont val="Arial"/>
        <family val="2"/>
      </rPr>
      <t>S/ 298,161.00</t>
    </r>
    <r>
      <rPr>
        <sz val="12"/>
        <rFont val="Arial"/>
        <family val="2"/>
      </rPr>
      <t xml:space="preserve"> correspondiente a </t>
    </r>
    <r>
      <rPr>
        <b/>
        <sz val="12"/>
        <rFont val="Arial"/>
        <family val="2"/>
      </rPr>
      <t>5</t>
    </r>
    <r>
      <rPr>
        <sz val="12"/>
        <rFont val="Arial"/>
        <family val="2"/>
      </rPr>
      <t xml:space="preserve"> equipos.
&gt;Se encuentra ejecutado </t>
    </r>
    <r>
      <rPr>
        <b/>
        <sz val="12"/>
        <rFont val="Arial"/>
        <family val="2"/>
      </rPr>
      <t>S/ 165,983.00</t>
    </r>
    <r>
      <rPr>
        <sz val="12"/>
        <rFont val="Arial"/>
        <family val="2"/>
      </rPr>
      <t xml:space="preserve"> que corresponde a </t>
    </r>
    <r>
      <rPr>
        <b/>
        <sz val="12"/>
        <rFont val="Arial"/>
        <family val="2"/>
      </rPr>
      <t xml:space="preserve">33 </t>
    </r>
    <r>
      <rPr>
        <sz val="12"/>
        <rFont val="Arial"/>
        <family val="2"/>
      </rPr>
      <t>equipos.</t>
    </r>
  </si>
  <si>
    <r>
      <t xml:space="preserve">&gt;Se encuentra en proceso de adquisicion </t>
    </r>
    <r>
      <rPr>
        <b/>
        <sz val="12"/>
        <rFont val="Arial"/>
        <family val="2"/>
      </rPr>
      <t>S/ 1,989,747.20</t>
    </r>
    <r>
      <rPr>
        <sz val="12"/>
        <rFont val="Arial"/>
        <family val="2"/>
      </rPr>
      <t xml:space="preserve"> correspondiente a</t>
    </r>
    <r>
      <rPr>
        <b/>
        <sz val="12"/>
        <rFont val="Arial"/>
        <family val="2"/>
      </rPr>
      <t xml:space="preserve"> 54</t>
    </r>
    <r>
      <rPr>
        <sz val="12"/>
        <rFont val="Arial"/>
        <family val="2"/>
      </rPr>
      <t xml:space="preserve"> equipos.
&gt;Se encuentra adjudicados </t>
    </r>
    <r>
      <rPr>
        <b/>
        <sz val="12"/>
        <rFont val="Arial"/>
        <family val="2"/>
      </rPr>
      <t>S/ 135,000.00</t>
    </r>
    <r>
      <rPr>
        <sz val="12"/>
        <rFont val="Arial"/>
        <family val="2"/>
      </rPr>
      <t xml:space="preserve"> correspondiente a </t>
    </r>
    <r>
      <rPr>
        <b/>
        <sz val="12"/>
        <rFont val="Arial"/>
        <family val="2"/>
      </rPr>
      <t>6</t>
    </r>
    <r>
      <rPr>
        <sz val="12"/>
        <rFont val="Arial"/>
        <family val="2"/>
      </rPr>
      <t xml:space="preserve"> equipos.
&gt;Se encuentra ejecutado </t>
    </r>
    <r>
      <rPr>
        <b/>
        <sz val="12"/>
        <rFont val="Arial"/>
        <family val="2"/>
      </rPr>
      <t xml:space="preserve">S/ 7.821,511.94 </t>
    </r>
    <r>
      <rPr>
        <sz val="12"/>
        <rFont val="Arial"/>
        <family val="2"/>
      </rPr>
      <t xml:space="preserve">que corresponde a </t>
    </r>
    <r>
      <rPr>
        <b/>
        <sz val="12"/>
        <rFont val="Arial"/>
        <family val="2"/>
      </rPr>
      <t xml:space="preserve">559 </t>
    </r>
    <r>
      <rPr>
        <sz val="12"/>
        <rFont val="Arial"/>
        <family val="2"/>
      </rPr>
      <t>equipos.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</si>
</sst>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2]\ * #,##0.00_);_([$€-2]\ * \(#,##0.00\);_([$€-2]\ * &quot;-&quot;??_)"/>
    <numFmt numFmtId="166" formatCode="&quot;S/&quot;#,##0.00"/>
    <numFmt numFmtId="167" formatCode="0.000"/>
  </numFmts>
  <fonts count="33"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b/>
      <sz val="11"/>
      <name val="Arial"/>
      <family val="2"/>
    </font>
    <font>
      <sz val="11"/>
      <color theme="1"/>
      <name val="Calibri"/>
      <family val="2"/>
      <scheme val="minor"/>
    </font>
    <font>
      <b/>
      <sz val="10"/>
      <name val="Calibri"/>
      <family val="2"/>
      <scheme val="minor"/>
    </font>
    <font>
      <b/>
      <u/>
      <sz val="12"/>
      <name val="Arial"/>
      <family val="2"/>
    </font>
    <font>
      <sz val="11"/>
      <name val="Calibri"/>
      <family val="2"/>
    </font>
    <font>
      <b/>
      <sz val="16"/>
      <name val="Arial"/>
      <family val="2"/>
    </font>
  </fonts>
  <fills count="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2">
    <xf numFmtId="0" fontId="0" fillId="0" borderId="0"/>
    <xf numFmtId="0" fontId="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1" fillId="0" borderId="0"/>
    <xf numFmtId="0" fontId="28" fillId="0" borderId="0"/>
    <xf numFmtId="0" fontId="8" fillId="0" borderId="0"/>
    <xf numFmtId="0" fontId="1" fillId="0" borderId="0"/>
    <xf numFmtId="9" fontId="1" fillId="0" borderId="0" applyFont="0" applyFill="0" applyBorder="0" applyAlignment="0" applyProtection="0"/>
  </cellStyleXfs>
  <cellXfs count="315">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26" fillId="6" borderId="4" xfId="2" applyFont="1" applyFill="1" applyBorder="1" applyAlignment="1">
      <alignment horizontal="left" vertical="center" wrapText="1"/>
    </xf>
    <xf numFmtId="0" fontId="1" fillId="6" borderId="0" xfId="1" applyFont="1" applyFill="1" applyAlignment="1">
      <alignment vertical="center" wrapText="1"/>
    </xf>
    <xf numFmtId="0" fontId="19" fillId="6" borderId="22" xfId="1" applyFont="1" applyFill="1" applyBorder="1" applyAlignment="1">
      <alignment vertical="center" wrapText="1"/>
    </xf>
    <xf numFmtId="4" fontId="26" fillId="6" borderId="4" xfId="2" applyNumberFormat="1" applyFont="1" applyFill="1" applyBorder="1" applyAlignment="1">
      <alignment horizontal="center" vertical="center" wrapText="1"/>
    </xf>
    <xf numFmtId="4" fontId="26" fillId="6" borderId="6" xfId="2" applyNumberFormat="1"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0" fontId="1" fillId="6" borderId="0" xfId="1" applyFont="1" applyFill="1" applyAlignment="1">
      <alignment horizontal="center" vertical="center" wrapText="1"/>
    </xf>
    <xf numFmtId="0" fontId="26" fillId="6" borderId="6" xfId="2" applyFont="1" applyFill="1" applyBorder="1" applyAlignment="1">
      <alignment horizontal="left" vertical="center" wrapText="1"/>
    </xf>
    <xf numFmtId="0" fontId="26" fillId="6" borderId="4" xfId="2" applyNumberFormat="1" applyFont="1" applyFill="1" applyBorder="1" applyAlignment="1">
      <alignment horizontal="left" vertical="center" wrapText="1"/>
    </xf>
    <xf numFmtId="0" fontId="26" fillId="6" borderId="1" xfId="2" applyFont="1" applyFill="1" applyBorder="1" applyAlignment="1">
      <alignment horizontal="left" vertical="center" wrapText="1"/>
    </xf>
    <xf numFmtId="0" fontId="1" fillId="6" borderId="0" xfId="1" applyFont="1" applyFill="1" applyAlignment="1">
      <alignment horizontal="left" vertical="center" wrapText="1"/>
    </xf>
    <xf numFmtId="0" fontId="1" fillId="6" borderId="0" xfId="0" applyFont="1" applyFill="1"/>
    <xf numFmtId="0" fontId="1" fillId="6" borderId="0" xfId="0" applyFont="1" applyFill="1" applyAlignment="1">
      <alignment horizontal="center" vertical="center"/>
    </xf>
    <xf numFmtId="0" fontId="19" fillId="6" borderId="23" xfId="1" applyFont="1" applyFill="1" applyBorder="1" applyAlignment="1">
      <alignment vertical="center" wrapText="1"/>
    </xf>
    <xf numFmtId="0" fontId="26" fillId="6" borderId="0" xfId="0" applyFont="1" applyFill="1"/>
    <xf numFmtId="0" fontId="23" fillId="6" borderId="26" xfId="1" applyFont="1" applyFill="1" applyBorder="1" applyAlignment="1">
      <alignment vertical="center" wrapText="1"/>
    </xf>
    <xf numFmtId="0" fontId="19" fillId="6" borderId="17" xfId="0" applyFont="1" applyFill="1" applyBorder="1" applyAlignment="1">
      <alignment horizontal="center" vertical="center" wrapText="1"/>
    </xf>
    <xf numFmtId="0" fontId="1" fillId="6" borderId="0" xfId="1"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3" fillId="6" borderId="0" xfId="1" applyFont="1" applyFill="1" applyBorder="1" applyAlignment="1">
      <alignment horizontal="center" vertical="center" wrapText="1"/>
    </xf>
    <xf numFmtId="0" fontId="27" fillId="6" borderId="0" xfId="0" applyFont="1" applyFill="1"/>
    <xf numFmtId="0" fontId="29" fillId="6" borderId="0" xfId="0" applyFont="1" applyFill="1"/>
    <xf numFmtId="0" fontId="26" fillId="6" borderId="9" xfId="2" applyFont="1" applyFill="1" applyBorder="1" applyAlignment="1">
      <alignment horizontal="center" vertical="center" wrapText="1"/>
    </xf>
    <xf numFmtId="0" fontId="23" fillId="6" borderId="0" xfId="1" applyFont="1" applyFill="1" applyBorder="1" applyAlignment="1">
      <alignment vertical="center" wrapText="1"/>
    </xf>
    <xf numFmtId="0" fontId="23" fillId="6" borderId="16" xfId="1" applyFont="1" applyFill="1" applyBorder="1" applyAlignment="1">
      <alignment vertical="center" wrapText="1"/>
    </xf>
    <xf numFmtId="0" fontId="19" fillId="6" borderId="26" xfId="0" applyFont="1" applyFill="1" applyBorder="1" applyAlignment="1">
      <alignment horizontal="center" vertical="center" wrapText="1"/>
    </xf>
    <xf numFmtId="164" fontId="26" fillId="6" borderId="4" xfId="4" applyFont="1" applyFill="1" applyBorder="1" applyAlignment="1">
      <alignment horizontal="center" vertical="center" wrapText="1"/>
    </xf>
    <xf numFmtId="49" fontId="26" fillId="6" borderId="6" xfId="2" applyNumberFormat="1" applyFont="1" applyFill="1" applyBorder="1" applyAlignment="1">
      <alignment horizontal="left" vertical="center" wrapText="1"/>
    </xf>
    <xf numFmtId="49" fontId="26" fillId="6" borderId="4" xfId="2" applyNumberFormat="1" applyFont="1" applyFill="1" applyBorder="1" applyAlignment="1">
      <alignment horizontal="left" vertical="center" wrapText="1"/>
    </xf>
    <xf numFmtId="164" fontId="26" fillId="6" borderId="6" xfId="4" applyFont="1" applyFill="1" applyBorder="1" applyAlignment="1">
      <alignment horizontal="center" vertical="center" wrapText="1"/>
    </xf>
    <xf numFmtId="0" fontId="26" fillId="6" borderId="6" xfId="2" applyNumberFormat="1" applyFont="1" applyFill="1" applyBorder="1" applyAlignment="1">
      <alignment horizontal="left" vertical="center" wrapText="1"/>
    </xf>
    <xf numFmtId="0" fontId="26" fillId="6" borderId="6" xfId="2" applyNumberFormat="1" applyFont="1" applyFill="1" applyBorder="1" applyAlignment="1">
      <alignment vertical="center" wrapText="1"/>
    </xf>
    <xf numFmtId="14" fontId="26" fillId="6" borderId="9" xfId="2" applyNumberFormat="1" applyFont="1" applyFill="1" applyBorder="1" applyAlignment="1">
      <alignment horizontal="center" vertical="center" wrapText="1"/>
    </xf>
    <xf numFmtId="0" fontId="26" fillId="6" borderId="4" xfId="2" applyNumberFormat="1" applyFont="1" applyFill="1" applyBorder="1" applyAlignment="1">
      <alignment vertical="center" wrapText="1"/>
    </xf>
    <xf numFmtId="0" fontId="26" fillId="6" borderId="1" xfId="2"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0" fontId="23" fillId="6" borderId="28" xfId="1" applyFont="1" applyFill="1" applyBorder="1" applyAlignment="1">
      <alignment horizontal="center" vertical="center" wrapText="1"/>
    </xf>
    <xf numFmtId="0" fontId="23" fillId="6" borderId="0" xfId="1" applyFont="1" applyFill="1" applyBorder="1" applyAlignment="1">
      <alignment horizontal="center" vertical="center" wrapText="1"/>
    </xf>
    <xf numFmtId="4" fontId="26" fillId="6" borderId="14" xfId="2" applyNumberFormat="1" applyFont="1" applyFill="1" applyBorder="1" applyAlignment="1">
      <alignment horizontal="center" vertical="center" wrapText="1"/>
    </xf>
    <xf numFmtId="0" fontId="26" fillId="6" borderId="14" xfId="2" applyFont="1" applyFill="1" applyBorder="1" applyAlignment="1">
      <alignment horizontal="left" vertical="center" wrapText="1"/>
    </xf>
    <xf numFmtId="14" fontId="26" fillId="6" borderId="14" xfId="2" applyNumberFormat="1" applyFont="1" applyFill="1" applyBorder="1" applyAlignment="1">
      <alignment horizontal="center" vertical="center" wrapText="1"/>
    </xf>
    <xf numFmtId="0" fontId="26" fillId="6" borderId="30" xfId="2" applyFont="1" applyFill="1" applyBorder="1" applyAlignment="1">
      <alignment horizontal="center" vertical="center" wrapText="1"/>
    </xf>
    <xf numFmtId="0" fontId="26" fillId="6" borderId="11" xfId="2" applyFont="1" applyFill="1" applyBorder="1" applyAlignment="1">
      <alignment horizontal="center" vertical="center" wrapText="1"/>
    </xf>
    <xf numFmtId="4" fontId="26" fillId="6" borderId="11" xfId="2" applyNumberFormat="1" applyFont="1" applyFill="1" applyBorder="1" applyAlignment="1">
      <alignment horizontal="center" vertical="center" wrapText="1"/>
    </xf>
    <xf numFmtId="0" fontId="26" fillId="6" borderId="11" xfId="2" applyFont="1" applyFill="1" applyBorder="1" applyAlignment="1">
      <alignment horizontal="left" vertical="center" wrapText="1"/>
    </xf>
    <xf numFmtId="14" fontId="26" fillId="6" borderId="11" xfId="2" applyNumberFormat="1" applyFont="1" applyFill="1" applyBorder="1" applyAlignment="1">
      <alignment horizontal="center" vertical="center" wrapText="1"/>
    </xf>
    <xf numFmtId="0" fontId="26" fillId="6" borderId="35" xfId="2" applyFont="1" applyFill="1" applyBorder="1" applyAlignment="1">
      <alignment horizontal="center" vertical="center" wrapText="1"/>
    </xf>
    <xf numFmtId="0" fontId="26" fillId="6" borderId="14" xfId="2" applyNumberFormat="1" applyFont="1" applyFill="1" applyBorder="1" applyAlignment="1">
      <alignment horizontal="left" vertical="center" wrapText="1"/>
    </xf>
    <xf numFmtId="0" fontId="26" fillId="6" borderId="1" xfId="2" applyNumberFormat="1" applyFont="1" applyFill="1" applyBorder="1" applyAlignment="1">
      <alignment horizontal="left" vertical="center" wrapText="1"/>
    </xf>
    <xf numFmtId="14" fontId="26" fillId="6" borderId="15" xfId="2" applyNumberFormat="1"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4" fontId="26" fillId="6" borderId="12" xfId="2" applyNumberFormat="1" applyFont="1" applyFill="1" applyBorder="1" applyAlignment="1">
      <alignment horizontal="center" vertical="center" wrapText="1"/>
    </xf>
    <xf numFmtId="0" fontId="26" fillId="6" borderId="12" xfId="2" applyFont="1" applyFill="1" applyBorder="1" applyAlignment="1">
      <alignment horizontal="left" vertical="center" wrapText="1"/>
    </xf>
    <xf numFmtId="0" fontId="26" fillId="6" borderId="36" xfId="2" applyFont="1" applyFill="1" applyBorder="1" applyAlignment="1">
      <alignment horizontal="center" vertical="center" wrapText="1"/>
    </xf>
    <xf numFmtId="0" fontId="26" fillId="6" borderId="12" xfId="2" applyNumberFormat="1" applyFont="1" applyFill="1" applyBorder="1" applyAlignment="1">
      <alignment horizontal="left" vertical="center" wrapText="1"/>
    </xf>
    <xf numFmtId="167" fontId="1" fillId="6" borderId="0" xfId="1" applyNumberFormat="1" applyFont="1" applyFill="1" applyAlignment="1">
      <alignment horizontal="left" vertical="center" wrapText="1"/>
    </xf>
    <xf numFmtId="0" fontId="26" fillId="6" borderId="15"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6" fillId="6" borderId="14" xfId="2"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4" xfId="2" applyNumberFormat="1" applyFont="1" applyFill="1" applyBorder="1" applyAlignment="1">
      <alignment horizontal="left"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0" fontId="26" fillId="6" borderId="33" xfId="2" applyFont="1" applyFill="1" applyBorder="1" applyAlignment="1">
      <alignment horizontal="center" vertical="center" wrapText="1"/>
    </xf>
    <xf numFmtId="0" fontId="26" fillId="6" borderId="34" xfId="2" applyFont="1" applyFill="1" applyBorder="1" applyAlignment="1">
      <alignment horizontal="center" vertical="center" wrapText="1"/>
    </xf>
    <xf numFmtId="0" fontId="23" fillId="6" borderId="24" xfId="1" applyFont="1" applyFill="1" applyBorder="1" applyAlignment="1">
      <alignment horizontal="center" vertical="center" wrapText="1"/>
    </xf>
    <xf numFmtId="0" fontId="23" fillId="6" borderId="22" xfId="1" applyFont="1" applyFill="1" applyBorder="1" applyAlignment="1">
      <alignment horizontal="center" vertical="center" wrapText="1"/>
    </xf>
    <xf numFmtId="0" fontId="26" fillId="6" borderId="29" xfId="2" applyFont="1" applyFill="1" applyBorder="1" applyAlignment="1">
      <alignment horizontal="center" vertical="center" wrapText="1"/>
    </xf>
    <xf numFmtId="0" fontId="19" fillId="6" borderId="25" xfId="1" applyFont="1" applyFill="1" applyBorder="1" applyAlignment="1">
      <alignment horizontal="center" vertical="center" wrapText="1"/>
    </xf>
    <xf numFmtId="0" fontId="19" fillId="6" borderId="18" xfId="1"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6" fillId="6" borderId="21"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5" fillId="6" borderId="0" xfId="1" applyFont="1" applyFill="1" applyAlignment="1">
      <alignment horizontal="left" vertical="center" wrapText="1"/>
    </xf>
    <xf numFmtId="0" fontId="7" fillId="0" borderId="13"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1" xfId="1" applyFont="1" applyBorder="1" applyAlignment="1">
      <alignment horizontal="left" vertical="center" wrapText="1"/>
    </xf>
    <xf numFmtId="0" fontId="7" fillId="0" borderId="1" xfId="1" applyFont="1" applyBorder="1" applyAlignment="1">
      <alignment horizontal="left" vertical="center" wrapText="1"/>
    </xf>
    <xf numFmtId="0" fontId="7" fillId="0" borderId="5" xfId="1" applyFont="1" applyFill="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5" fillId="5" borderId="27"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4"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27" xfId="1" applyFont="1" applyFill="1" applyBorder="1" applyAlignment="1">
      <alignment horizontal="center" vertical="center" wrapText="1"/>
    </xf>
    <xf numFmtId="4" fontId="7" fillId="0" borderId="15" xfId="1" applyNumberFormat="1" applyFont="1" applyBorder="1" applyAlignment="1">
      <alignment horizontal="right" vertical="center" wrapText="1"/>
    </xf>
    <xf numFmtId="4" fontId="7" fillId="0" borderId="14"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0" fillId="0" borderId="15" xfId="1" applyNumberFormat="1" applyFont="1" applyBorder="1" applyAlignment="1">
      <alignment horizontal="right" vertical="center" wrapText="1"/>
    </xf>
    <xf numFmtId="4" fontId="20" fillId="0" borderId="12" xfId="1" applyNumberFormat="1" applyFont="1" applyBorder="1" applyAlignment="1">
      <alignment horizontal="right" vertical="center" wrapText="1"/>
    </xf>
    <xf numFmtId="0" fontId="26" fillId="6" borderId="19" xfId="2" applyFont="1" applyFill="1" applyBorder="1" applyAlignment="1">
      <alignment horizontal="center" vertical="center" wrapText="1"/>
    </xf>
    <xf numFmtId="0" fontId="26" fillId="6" borderId="1" xfId="2"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0" fontId="26" fillId="6" borderId="1" xfId="2" applyFont="1" applyFill="1" applyBorder="1" applyAlignment="1">
      <alignment vertical="center" wrapText="1"/>
    </xf>
    <xf numFmtId="0" fontId="26" fillId="6" borderId="31" xfId="2" applyFont="1" applyFill="1" applyBorder="1" applyAlignment="1">
      <alignment horizontal="center" vertical="center" wrapText="1"/>
    </xf>
    <xf numFmtId="0" fontId="26" fillId="6" borderId="3" xfId="2"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0" fontId="26" fillId="6" borderId="3" xfId="2" applyFont="1" applyFill="1" applyBorder="1" applyAlignment="1">
      <alignment horizontal="center" vertical="center" wrapText="1"/>
    </xf>
    <xf numFmtId="0" fontId="26" fillId="6" borderId="3" xfId="2" applyFont="1" applyFill="1" applyBorder="1" applyAlignment="1">
      <alignment horizontal="left" vertical="center" wrapText="1"/>
    </xf>
    <xf numFmtId="0" fontId="26" fillId="6" borderId="3" xfId="2" applyFont="1" applyFill="1" applyBorder="1" applyAlignment="1">
      <alignment vertical="center" wrapText="1"/>
    </xf>
    <xf numFmtId="4" fontId="26" fillId="6" borderId="3" xfId="2" applyNumberFormat="1" applyFont="1" applyFill="1" applyBorder="1" applyAlignment="1">
      <alignment horizontal="center" vertical="center" wrapText="1"/>
    </xf>
    <xf numFmtId="0" fontId="26" fillId="6" borderId="32" xfId="2" applyFont="1" applyFill="1" applyBorder="1" applyAlignment="1">
      <alignment horizontal="center" vertical="center" wrapText="1"/>
    </xf>
    <xf numFmtId="4" fontId="26" fillId="6" borderId="6" xfId="0" applyNumberFormat="1" applyFont="1" applyFill="1" applyBorder="1" applyAlignment="1">
      <alignment horizontal="center" vertical="center"/>
    </xf>
    <xf numFmtId="49" fontId="26" fillId="6" borderId="6" xfId="0" applyNumberFormat="1" applyFont="1" applyFill="1" applyBorder="1" applyAlignment="1">
      <alignment horizontal="left" vertical="center" wrapText="1"/>
    </xf>
    <xf numFmtId="0" fontId="26" fillId="6" borderId="21" xfId="1" applyFont="1" applyFill="1" applyBorder="1" applyAlignment="1">
      <alignment horizontal="center" vertical="center" wrapText="1"/>
    </xf>
    <xf numFmtId="0" fontId="26" fillId="6" borderId="4" xfId="1"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1" xfId="1" applyFont="1" applyFill="1" applyBorder="1" applyAlignment="1">
      <alignment horizontal="center" vertical="center" wrapText="1"/>
    </xf>
    <xf numFmtId="4" fontId="26" fillId="6" borderId="1" xfId="1" applyNumberFormat="1" applyFont="1" applyFill="1" applyBorder="1" applyAlignment="1">
      <alignment horizontal="center" vertical="center" wrapText="1"/>
    </xf>
    <xf numFmtId="0" fontId="26" fillId="6" borderId="13" xfId="1" applyFont="1" applyFill="1" applyBorder="1" applyAlignment="1">
      <alignment horizontal="center" vertical="center" wrapText="1"/>
    </xf>
    <xf numFmtId="0" fontId="26" fillId="6" borderId="31" xfId="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4" fontId="26" fillId="6" borderId="3" xfId="1" applyNumberFormat="1" applyFont="1" applyFill="1" applyBorder="1" applyAlignment="1">
      <alignment horizontal="center" vertical="center" wrapText="1"/>
    </xf>
    <xf numFmtId="0" fontId="26" fillId="6" borderId="3" xfId="1" applyFont="1" applyFill="1" applyBorder="1" applyAlignment="1">
      <alignment horizontal="center" vertical="center" wrapText="1"/>
    </xf>
    <xf numFmtId="0" fontId="26" fillId="6" borderId="32"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6" xfId="1" applyFont="1" applyFill="1" applyBorder="1" applyAlignment="1">
      <alignment horizontal="center" vertical="center" wrapText="1"/>
    </xf>
    <xf numFmtId="0" fontId="26" fillId="6" borderId="7" xfId="1" applyFont="1" applyFill="1" applyBorder="1" applyAlignment="1">
      <alignment horizontal="center" vertical="center" wrapText="1"/>
    </xf>
    <xf numFmtId="49" fontId="26" fillId="6" borderId="1" xfId="2" applyNumberFormat="1" applyFont="1" applyFill="1" applyBorder="1" applyAlignment="1">
      <alignment horizontal="left" vertical="center" wrapText="1"/>
    </xf>
    <xf numFmtId="164" fontId="26" fillId="6" borderId="1" xfId="4" applyFont="1" applyFill="1" applyBorder="1" applyAlignment="1">
      <alignment horizontal="center" vertical="center" wrapText="1"/>
    </xf>
    <xf numFmtId="49" fontId="26" fillId="6" borderId="3" xfId="2" applyNumberFormat="1" applyFont="1" applyFill="1" applyBorder="1" applyAlignment="1">
      <alignment horizontal="left" vertical="center" wrapText="1"/>
    </xf>
    <xf numFmtId="164" fontId="26" fillId="6" borderId="3" xfId="4" applyFont="1" applyFill="1" applyBorder="1" applyAlignment="1">
      <alignment horizontal="center" vertical="center" wrapText="1"/>
    </xf>
    <xf numFmtId="49" fontId="26" fillId="6" borderId="4" xfId="0" applyNumberFormat="1"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49" fontId="26" fillId="6" borderId="6" xfId="2" applyNumberFormat="1" applyFont="1" applyFill="1" applyBorder="1" applyAlignment="1">
      <alignment horizontal="center" vertical="center" wrapText="1"/>
    </xf>
    <xf numFmtId="0" fontId="19" fillId="6" borderId="4" xfId="2" applyFont="1" applyFill="1" applyBorder="1" applyAlignment="1">
      <alignment horizontal="left" vertical="center" wrapText="1"/>
    </xf>
    <xf numFmtId="0" fontId="26" fillId="6" borderId="4" xfId="2" applyFont="1" applyFill="1" applyBorder="1" applyAlignment="1">
      <alignment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49" fontId="26" fillId="6" borderId="15" xfId="2" applyNumberFormat="1" applyFont="1" applyFill="1" applyBorder="1" applyAlignment="1">
      <alignment horizontal="center" vertical="center" wrapText="1"/>
    </xf>
    <xf numFmtId="49" fontId="26" fillId="6" borderId="4" xfId="2" applyNumberFormat="1" applyFont="1" applyFill="1" applyBorder="1" applyAlignment="1">
      <alignment horizontal="center" vertical="center" wrapText="1"/>
    </xf>
    <xf numFmtId="49" fontId="26" fillId="6" borderId="14" xfId="2" applyNumberFormat="1" applyFont="1" applyFill="1" applyBorder="1" applyAlignment="1">
      <alignment horizontal="center" vertical="center" wrapText="1"/>
    </xf>
    <xf numFmtId="49" fontId="26" fillId="6" borderId="1" xfId="2" applyNumberFormat="1" applyFont="1" applyFill="1" applyBorder="1" applyAlignment="1">
      <alignment horizontal="center" vertical="center" wrapText="1"/>
    </xf>
    <xf numFmtId="0" fontId="25" fillId="6" borderId="1" xfId="2" applyFont="1" applyFill="1" applyBorder="1" applyAlignment="1">
      <alignment horizontal="center" vertical="center" wrapText="1"/>
    </xf>
    <xf numFmtId="164" fontId="25" fillId="6" borderId="1" xfId="4" applyFont="1" applyFill="1" applyBorder="1" applyAlignment="1">
      <alignment horizontal="center" vertical="center" wrapText="1"/>
    </xf>
    <xf numFmtId="14" fontId="25" fillId="6" borderId="1" xfId="2" applyNumberFormat="1" applyFont="1" applyFill="1" applyBorder="1" applyAlignment="1">
      <alignment horizontal="center" vertical="center" wrapText="1"/>
    </xf>
    <xf numFmtId="49" fontId="26" fillId="6" borderId="12" xfId="2" applyNumberFormat="1" applyFont="1" applyFill="1" applyBorder="1" applyAlignment="1">
      <alignment horizontal="center" vertical="center" wrapText="1"/>
    </xf>
    <xf numFmtId="0" fontId="26" fillId="6" borderId="8" xfId="2" applyFont="1" applyFill="1" applyBorder="1" applyAlignment="1">
      <alignment horizontal="center" vertical="center" wrapText="1"/>
    </xf>
    <xf numFmtId="4" fontId="26" fillId="6" borderId="9" xfId="2" applyNumberFormat="1" applyFont="1" applyFill="1" applyBorder="1" applyAlignment="1">
      <alignment horizontal="center" vertical="center" wrapText="1"/>
    </xf>
    <xf numFmtId="49" fontId="26" fillId="6" borderId="9" xfId="0" applyNumberFormat="1" applyFont="1" applyFill="1" applyBorder="1" applyAlignment="1">
      <alignment horizontal="left" vertical="center" wrapText="1"/>
    </xf>
    <xf numFmtId="0" fontId="26" fillId="6" borderId="10" xfId="2" applyFont="1" applyFill="1" applyBorder="1" applyAlignment="1">
      <alignment horizontal="center" vertical="center" wrapText="1"/>
    </xf>
    <xf numFmtId="0" fontId="26" fillId="6" borderId="6" xfId="2" applyFont="1" applyFill="1" applyBorder="1" applyAlignment="1">
      <alignment vertical="center" wrapText="1"/>
    </xf>
    <xf numFmtId="49" fontId="26" fillId="6" borderId="9" xfId="2" applyNumberFormat="1" applyFont="1" applyFill="1" applyBorder="1" applyAlignment="1">
      <alignment horizontal="left" vertical="center" wrapText="1"/>
    </xf>
    <xf numFmtId="0" fontId="26" fillId="6" borderId="9" xfId="2" applyNumberFormat="1" applyFont="1" applyFill="1" applyBorder="1" applyAlignment="1">
      <alignment horizontal="left" vertical="center" wrapText="1"/>
    </xf>
    <xf numFmtId="49" fontId="26" fillId="6" borderId="9" xfId="2" applyNumberFormat="1" applyFont="1" applyFill="1" applyBorder="1" applyAlignment="1">
      <alignment horizontal="center" vertical="center" wrapText="1"/>
    </xf>
    <xf numFmtId="49" fontId="26" fillId="6" borderId="9" xfId="0" applyNumberFormat="1" applyFont="1" applyFill="1" applyBorder="1" applyAlignment="1">
      <alignment horizontal="center" vertical="center" wrapText="1"/>
    </xf>
    <xf numFmtId="166" fontId="1" fillId="6" borderId="1" xfId="0" applyNumberFormat="1" applyFont="1" applyFill="1" applyBorder="1" applyAlignment="1">
      <alignment horizontal="center" vertical="center"/>
    </xf>
    <xf numFmtId="14" fontId="19" fillId="6" borderId="1" xfId="2" applyNumberFormat="1" applyFont="1" applyFill="1" applyBorder="1" applyAlignment="1">
      <alignment horizontal="center" vertical="center" wrapText="1"/>
    </xf>
    <xf numFmtId="14" fontId="19" fillId="6" borderId="3" xfId="2" applyNumberFormat="1" applyFont="1" applyFill="1" applyBorder="1" applyAlignment="1">
      <alignment horizontal="center" vertical="center" wrapText="1"/>
    </xf>
    <xf numFmtId="4" fontId="31" fillId="6" borderId="0" xfId="0" applyNumberFormat="1" applyFont="1" applyFill="1"/>
    <xf numFmtId="49" fontId="26" fillId="6" borderId="1"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0" fontId="26" fillId="6" borderId="4"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32" fillId="6" borderId="6" xfId="2" applyFont="1" applyFill="1" applyBorder="1" applyAlignment="1">
      <alignment horizontal="center" vertical="center" wrapText="1"/>
    </xf>
    <xf numFmtId="0" fontId="1" fillId="6" borderId="37" xfId="0" applyFont="1" applyFill="1" applyBorder="1" applyAlignment="1">
      <alignment horizontal="center"/>
    </xf>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colors>
    <mruColors>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2722</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65464" cy="506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9">
          <cell r="K9">
            <v>5890926.3399999999</v>
          </cell>
        </row>
        <row r="22">
          <cell r="K22">
            <v>0</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182"/>
      <c r="C2" s="182"/>
      <c r="D2" s="182"/>
      <c r="E2" s="182"/>
      <c r="F2" s="182"/>
      <c r="G2" s="182"/>
      <c r="H2"/>
      <c r="I2" s="9"/>
      <c r="J2" s="9"/>
    </row>
    <row r="3" spans="2:11" ht="21.75" customHeight="1" x14ac:dyDescent="0.2">
      <c r="B3" s="182" t="s">
        <v>287</v>
      </c>
      <c r="C3" s="182"/>
      <c r="D3" s="182"/>
      <c r="E3" s="182"/>
      <c r="F3" s="182"/>
      <c r="G3" s="182"/>
      <c r="H3" s="182"/>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182" t="s">
        <v>260</v>
      </c>
      <c r="C41" s="182"/>
      <c r="D41" s="182"/>
      <c r="E41" s="182"/>
      <c r="F41" s="182"/>
      <c r="G41" s="182"/>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185" t="s">
        <v>69</v>
      </c>
      <c r="C2" s="185"/>
      <c r="D2" s="185"/>
      <c r="E2" s="185"/>
      <c r="F2" s="185"/>
      <c r="G2" s="185"/>
      <c r="H2" s="185"/>
    </row>
    <row r="3" spans="2:10" x14ac:dyDescent="0.2">
      <c r="C3" s="9"/>
    </row>
    <row r="4" spans="2:10" ht="18" customHeight="1" x14ac:dyDescent="0.2">
      <c r="B4" s="183" t="s">
        <v>70</v>
      </c>
      <c r="C4" s="183" t="s">
        <v>54</v>
      </c>
      <c r="D4" s="183" t="s">
        <v>127</v>
      </c>
      <c r="E4" s="183" t="s">
        <v>126</v>
      </c>
      <c r="F4" s="26"/>
      <c r="G4" s="183" t="s">
        <v>90</v>
      </c>
      <c r="H4" s="186" t="s">
        <v>75</v>
      </c>
      <c r="J4" s="183"/>
    </row>
    <row r="5" spans="2:10" ht="18" customHeight="1" x14ac:dyDescent="0.2">
      <c r="B5" s="184"/>
      <c r="C5" s="184"/>
      <c r="D5" s="184" t="s">
        <v>58</v>
      </c>
      <c r="E5" s="184"/>
      <c r="F5" s="19" t="s">
        <v>74</v>
      </c>
      <c r="G5" s="184"/>
      <c r="H5" s="187"/>
      <c r="J5" s="184"/>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tabSelected="1" zoomScale="70" zoomScaleNormal="70" zoomScaleSheetLayoutView="59" workbookViewId="0">
      <pane ySplit="5" topLeftCell="A6" activePane="bottomLeft" state="frozen"/>
      <selection pane="bottomLeft" activeCell="H9" sqref="H9"/>
    </sheetView>
  </sheetViews>
  <sheetFormatPr baseColWidth="10" defaultColWidth="11.42578125" defaultRowHeight="12.75" x14ac:dyDescent="0.2"/>
  <cols>
    <col min="1" max="1" width="15.28515625" style="126" customWidth="1"/>
    <col min="2" max="2" width="11.7109375" style="121" customWidth="1"/>
    <col min="3" max="3" width="13.7109375" style="121" hidden="1" customWidth="1"/>
    <col min="4" max="4" width="21.140625" style="121" hidden="1" customWidth="1"/>
    <col min="5" max="5" width="41.42578125" style="116" customWidth="1"/>
    <col min="6" max="6" width="24.140625" style="121" customWidth="1"/>
    <col min="7" max="7" width="23.5703125" style="116" customWidth="1"/>
    <col min="8" max="8" width="74.140625" style="121" customWidth="1"/>
    <col min="9" max="9" width="34.5703125" style="125" customWidth="1"/>
    <col min="10" max="10" width="23.5703125" style="121" customWidth="1"/>
    <col min="11" max="12" width="21.140625" style="121" customWidth="1"/>
    <col min="13" max="13" width="18.140625" style="121" customWidth="1"/>
    <col min="14" max="14" width="22.85546875" style="121" customWidth="1"/>
    <col min="15" max="15" width="23.85546875" style="127" customWidth="1"/>
    <col min="16" max="16" width="31.85546875" style="127" customWidth="1"/>
    <col min="17" max="17" width="38.42578125" style="127" customWidth="1"/>
    <col min="18" max="18" width="33.5703125" style="126" customWidth="1"/>
    <col min="19" max="16384" width="11.42578125" style="126"/>
  </cols>
  <sheetData>
    <row r="1" spans="1:18" ht="27.75" customHeight="1" x14ac:dyDescent="0.2">
      <c r="H1" s="121">
        <v>100</v>
      </c>
      <c r="I1" s="172">
        <f>H1-2.82</f>
        <v>97.18</v>
      </c>
    </row>
    <row r="2" spans="1:18" ht="12" customHeight="1" thickBot="1" x14ac:dyDescent="0.25"/>
    <row r="3" spans="1:18" s="129" customFormat="1" ht="16.5" customHeight="1" thickBot="1" x14ac:dyDescent="0.25">
      <c r="B3" s="190" t="s">
        <v>363</v>
      </c>
      <c r="C3" s="191"/>
      <c r="D3" s="191"/>
      <c r="E3" s="191"/>
      <c r="F3" s="191"/>
      <c r="G3" s="191"/>
      <c r="H3" s="117"/>
      <c r="I3" s="117"/>
      <c r="J3" s="117"/>
      <c r="K3" s="117"/>
      <c r="L3" s="117"/>
      <c r="M3" s="117"/>
      <c r="N3" s="117"/>
      <c r="O3" s="117"/>
      <c r="P3" s="117"/>
      <c r="Q3" s="128"/>
    </row>
    <row r="4" spans="1:18" s="129" customFormat="1" ht="47.25" customHeight="1" thickBot="1" x14ac:dyDescent="0.25">
      <c r="A4" s="130"/>
      <c r="B4" s="193" t="s">
        <v>23</v>
      </c>
      <c r="C4" s="193" t="s">
        <v>302</v>
      </c>
      <c r="D4" s="193" t="s">
        <v>301</v>
      </c>
      <c r="E4" s="193" t="s">
        <v>300</v>
      </c>
      <c r="F4" s="193" t="s">
        <v>299</v>
      </c>
      <c r="G4" s="193" t="s">
        <v>454</v>
      </c>
      <c r="H4" s="193" t="s">
        <v>298</v>
      </c>
      <c r="I4" s="198" t="s">
        <v>289</v>
      </c>
      <c r="J4" s="195" t="s">
        <v>290</v>
      </c>
      <c r="K4" s="196"/>
      <c r="L4" s="196"/>
      <c r="M4" s="196"/>
      <c r="N4" s="197"/>
      <c r="O4" s="131" t="s">
        <v>303</v>
      </c>
      <c r="P4" s="131" t="s">
        <v>291</v>
      </c>
      <c r="Q4" s="131" t="s">
        <v>292</v>
      </c>
    </row>
    <row r="5" spans="1:18" s="129" customFormat="1" ht="81.75" customHeight="1" thickBot="1" x14ac:dyDescent="0.25">
      <c r="A5" s="130"/>
      <c r="B5" s="194"/>
      <c r="C5" s="194"/>
      <c r="D5" s="194"/>
      <c r="E5" s="194"/>
      <c r="F5" s="194"/>
      <c r="G5" s="194"/>
      <c r="H5" s="194"/>
      <c r="I5" s="199"/>
      <c r="J5" s="142" t="s">
        <v>293</v>
      </c>
      <c r="K5" s="142" t="s">
        <v>294</v>
      </c>
      <c r="L5" s="142" t="s">
        <v>295</v>
      </c>
      <c r="M5" s="142" t="s">
        <v>296</v>
      </c>
      <c r="N5" s="142" t="s">
        <v>297</v>
      </c>
      <c r="O5" s="180"/>
      <c r="P5" s="180"/>
      <c r="Q5" s="180"/>
    </row>
    <row r="6" spans="1:18" ht="172.5" customHeight="1" x14ac:dyDescent="0.2">
      <c r="A6" s="140"/>
      <c r="B6" s="207">
        <v>1</v>
      </c>
      <c r="C6" s="203">
        <v>211309</v>
      </c>
      <c r="D6" s="205">
        <v>41156</v>
      </c>
      <c r="E6" s="203" t="s">
        <v>9</v>
      </c>
      <c r="F6" s="175" t="s">
        <v>95</v>
      </c>
      <c r="G6" s="118">
        <v>0</v>
      </c>
      <c r="H6" s="115" t="s">
        <v>417</v>
      </c>
      <c r="I6" s="115" t="s">
        <v>418</v>
      </c>
      <c r="J6" s="175" t="s">
        <v>419</v>
      </c>
      <c r="K6" s="175" t="s">
        <v>420</v>
      </c>
      <c r="L6" s="118">
        <v>162000</v>
      </c>
      <c r="M6" s="175" t="s">
        <v>421</v>
      </c>
      <c r="N6" s="177"/>
      <c r="O6" s="175"/>
      <c r="P6" s="175"/>
      <c r="Q6" s="133"/>
    </row>
    <row r="7" spans="1:18" ht="114.75" customHeight="1" x14ac:dyDescent="0.2">
      <c r="A7" s="140"/>
      <c r="B7" s="244"/>
      <c r="C7" s="245"/>
      <c r="D7" s="246"/>
      <c r="E7" s="245"/>
      <c r="F7" s="151" t="s">
        <v>72</v>
      </c>
      <c r="G7" s="120">
        <v>90580</v>
      </c>
      <c r="H7" s="124" t="s">
        <v>530</v>
      </c>
      <c r="I7" s="247" t="s">
        <v>460</v>
      </c>
      <c r="J7" s="151" t="s">
        <v>332</v>
      </c>
      <c r="K7" s="151" t="s">
        <v>333</v>
      </c>
      <c r="L7" s="120">
        <v>8342317.4299999997</v>
      </c>
      <c r="M7" s="151" t="s">
        <v>531</v>
      </c>
      <c r="N7" s="151" t="s">
        <v>334</v>
      </c>
      <c r="O7" s="120">
        <v>11595.82</v>
      </c>
      <c r="P7" s="151"/>
      <c r="Q7" s="134"/>
    </row>
    <row r="8" spans="1:18" ht="18" x14ac:dyDescent="0.2">
      <c r="A8" s="140"/>
      <c r="B8" s="248"/>
      <c r="C8" s="249"/>
      <c r="D8" s="250"/>
      <c r="E8" s="249"/>
      <c r="F8" s="251" t="s">
        <v>467</v>
      </c>
      <c r="G8" s="254">
        <v>0</v>
      </c>
      <c r="H8" s="252" t="s">
        <v>468</v>
      </c>
      <c r="I8" s="253"/>
      <c r="J8" s="251"/>
      <c r="K8" s="251"/>
      <c r="L8" s="254"/>
      <c r="M8" s="251"/>
      <c r="N8" s="251"/>
      <c r="O8" s="254"/>
      <c r="P8" s="251"/>
      <c r="Q8" s="255"/>
    </row>
    <row r="9" spans="1:18" ht="138.75" customHeight="1" thickBot="1" x14ac:dyDescent="0.25">
      <c r="A9" s="140"/>
      <c r="B9" s="208"/>
      <c r="C9" s="204"/>
      <c r="D9" s="206"/>
      <c r="E9" s="204"/>
      <c r="F9" s="176" t="s">
        <v>288</v>
      </c>
      <c r="G9" s="256">
        <v>2523889.2599999998</v>
      </c>
      <c r="H9" s="257" t="s">
        <v>493</v>
      </c>
      <c r="I9" s="122" t="s">
        <v>461</v>
      </c>
      <c r="J9" s="176"/>
      <c r="K9" s="176"/>
      <c r="L9" s="119"/>
      <c r="M9" s="176"/>
      <c r="N9" s="176"/>
      <c r="O9" s="176"/>
      <c r="P9" s="176"/>
      <c r="Q9" s="135"/>
      <c r="R9" s="132"/>
    </row>
    <row r="10" spans="1:18" ht="123" customHeight="1" x14ac:dyDescent="0.2">
      <c r="A10" s="140"/>
      <c r="B10" s="207">
        <v>2</v>
      </c>
      <c r="C10" s="203">
        <v>237720</v>
      </c>
      <c r="D10" s="205">
        <v>41421</v>
      </c>
      <c r="E10" s="203" t="s">
        <v>10</v>
      </c>
      <c r="F10" s="175" t="s">
        <v>95</v>
      </c>
      <c r="G10" s="118">
        <v>0</v>
      </c>
      <c r="H10" s="115" t="s">
        <v>417</v>
      </c>
      <c r="I10" s="115" t="s">
        <v>424</v>
      </c>
      <c r="J10" s="175" t="s">
        <v>422</v>
      </c>
      <c r="K10" s="175" t="s">
        <v>420</v>
      </c>
      <c r="L10" s="118">
        <v>275000</v>
      </c>
      <c r="M10" s="175" t="s">
        <v>421</v>
      </c>
      <c r="N10" s="177" t="s">
        <v>423</v>
      </c>
      <c r="O10" s="175"/>
      <c r="P10" s="175"/>
      <c r="Q10" s="133"/>
      <c r="R10" s="132"/>
    </row>
    <row r="11" spans="1:18" ht="110.25" customHeight="1" x14ac:dyDescent="0.2">
      <c r="A11" s="140"/>
      <c r="B11" s="244"/>
      <c r="C11" s="245"/>
      <c r="D11" s="246"/>
      <c r="E11" s="245"/>
      <c r="F11" s="151" t="s">
        <v>72</v>
      </c>
      <c r="G11" s="120">
        <v>6797951.5300000003</v>
      </c>
      <c r="H11" s="124" t="s">
        <v>456</v>
      </c>
      <c r="I11" s="124" t="s">
        <v>532</v>
      </c>
      <c r="J11" s="151" t="s">
        <v>335</v>
      </c>
      <c r="K11" s="151" t="s">
        <v>336</v>
      </c>
      <c r="L11" s="120">
        <v>18514392.77</v>
      </c>
      <c r="M11" s="151" t="s">
        <v>533</v>
      </c>
      <c r="N11" s="152" t="s">
        <v>338</v>
      </c>
      <c r="O11" s="120">
        <v>170678.26</v>
      </c>
      <c r="P11" s="151"/>
      <c r="Q11" s="134"/>
      <c r="R11" s="132"/>
    </row>
    <row r="12" spans="1:18" ht="18" x14ac:dyDescent="0.2">
      <c r="A12" s="140"/>
      <c r="B12" s="248"/>
      <c r="C12" s="249"/>
      <c r="D12" s="250"/>
      <c r="E12" s="249"/>
      <c r="F12" s="251" t="s">
        <v>467</v>
      </c>
      <c r="G12" s="254">
        <v>712502.43</v>
      </c>
      <c r="H12" s="252" t="s">
        <v>468</v>
      </c>
      <c r="I12" s="252"/>
      <c r="J12" s="251"/>
      <c r="K12" s="251"/>
      <c r="L12" s="254"/>
      <c r="M12" s="251"/>
      <c r="N12" s="266"/>
      <c r="O12" s="254"/>
      <c r="P12" s="251"/>
      <c r="Q12" s="255"/>
      <c r="R12" s="132"/>
    </row>
    <row r="13" spans="1:18" ht="95.25" customHeight="1" thickBot="1" x14ac:dyDescent="0.25">
      <c r="A13" s="140"/>
      <c r="B13" s="208"/>
      <c r="C13" s="204"/>
      <c r="D13" s="206"/>
      <c r="E13" s="204"/>
      <c r="F13" s="176" t="s">
        <v>77</v>
      </c>
      <c r="G13" s="256">
        <v>2064778.64</v>
      </c>
      <c r="H13" s="257" t="s">
        <v>494</v>
      </c>
      <c r="I13" s="122" t="s">
        <v>459</v>
      </c>
      <c r="J13" s="176"/>
      <c r="K13" s="176"/>
      <c r="L13" s="119"/>
      <c r="M13" s="176"/>
      <c r="N13" s="178"/>
      <c r="O13" s="176"/>
      <c r="P13" s="176"/>
      <c r="Q13" s="135"/>
      <c r="R13" s="132"/>
    </row>
    <row r="14" spans="1:18" ht="126.75" customHeight="1" x14ac:dyDescent="0.2">
      <c r="A14" s="140"/>
      <c r="B14" s="207">
        <v>3</v>
      </c>
      <c r="C14" s="203">
        <v>238552</v>
      </c>
      <c r="D14" s="205">
        <v>41591</v>
      </c>
      <c r="E14" s="203" t="s">
        <v>12</v>
      </c>
      <c r="F14" s="175" t="s">
        <v>95</v>
      </c>
      <c r="G14" s="118">
        <v>0</v>
      </c>
      <c r="H14" s="115" t="s">
        <v>417</v>
      </c>
      <c r="I14" s="175" t="s">
        <v>424</v>
      </c>
      <c r="J14" s="175" t="s">
        <v>425</v>
      </c>
      <c r="K14" s="175" t="s">
        <v>426</v>
      </c>
      <c r="L14" s="118">
        <v>138599.91</v>
      </c>
      <c r="M14" s="175" t="s">
        <v>421</v>
      </c>
      <c r="N14" s="177"/>
      <c r="O14" s="175"/>
      <c r="P14" s="175"/>
      <c r="Q14" s="133"/>
      <c r="R14" s="132"/>
    </row>
    <row r="15" spans="1:18" ht="150" customHeight="1" x14ac:dyDescent="0.2">
      <c r="A15" s="140"/>
      <c r="B15" s="244"/>
      <c r="C15" s="245"/>
      <c r="D15" s="246"/>
      <c r="E15" s="245"/>
      <c r="F15" s="151" t="s">
        <v>72</v>
      </c>
      <c r="G15" s="120">
        <v>7897958.0599999996</v>
      </c>
      <c r="H15" s="124" t="s">
        <v>457</v>
      </c>
      <c r="I15" s="124" t="s">
        <v>534</v>
      </c>
      <c r="J15" s="151" t="s">
        <v>351</v>
      </c>
      <c r="K15" s="151" t="s">
        <v>352</v>
      </c>
      <c r="L15" s="120" t="s">
        <v>348</v>
      </c>
      <c r="M15" s="151" t="s">
        <v>349</v>
      </c>
      <c r="N15" s="151" t="s">
        <v>350</v>
      </c>
      <c r="O15" s="262" t="s">
        <v>342</v>
      </c>
      <c r="P15" s="151"/>
      <c r="Q15" s="134"/>
      <c r="R15" s="132"/>
    </row>
    <row r="16" spans="1:18" ht="18" x14ac:dyDescent="0.2">
      <c r="A16" s="140"/>
      <c r="B16" s="248"/>
      <c r="C16" s="249"/>
      <c r="D16" s="250"/>
      <c r="E16" s="249"/>
      <c r="F16" s="251" t="s">
        <v>467</v>
      </c>
      <c r="G16" s="254">
        <v>686455.52</v>
      </c>
      <c r="H16" s="252" t="s">
        <v>468</v>
      </c>
      <c r="I16" s="252"/>
      <c r="J16" s="251"/>
      <c r="K16" s="251"/>
      <c r="L16" s="254"/>
      <c r="M16" s="251"/>
      <c r="N16" s="251"/>
      <c r="O16" s="268"/>
      <c r="P16" s="251"/>
      <c r="Q16" s="255"/>
      <c r="R16" s="132"/>
    </row>
    <row r="17" spans="1:18" ht="112.5" customHeight="1" thickBot="1" x14ac:dyDescent="0.25">
      <c r="A17" s="140"/>
      <c r="B17" s="208"/>
      <c r="C17" s="204"/>
      <c r="D17" s="206"/>
      <c r="E17" s="204"/>
      <c r="F17" s="176" t="s">
        <v>77</v>
      </c>
      <c r="G17" s="119">
        <v>90064</v>
      </c>
      <c r="H17" s="257" t="s">
        <v>495</v>
      </c>
      <c r="I17" s="176" t="s">
        <v>443</v>
      </c>
      <c r="J17" s="303"/>
      <c r="K17" s="176"/>
      <c r="L17" s="119"/>
      <c r="M17" s="176"/>
      <c r="N17" s="176"/>
      <c r="O17" s="176"/>
      <c r="P17" s="176"/>
      <c r="Q17" s="135"/>
      <c r="R17" s="132"/>
    </row>
    <row r="18" spans="1:18" ht="66" customHeight="1" x14ac:dyDescent="0.2">
      <c r="A18" s="140"/>
      <c r="B18" s="207">
        <v>4</v>
      </c>
      <c r="C18" s="203">
        <v>269832</v>
      </c>
      <c r="D18" s="205">
        <v>41592</v>
      </c>
      <c r="E18" s="203" t="s">
        <v>323</v>
      </c>
      <c r="F18" s="175" t="s">
        <v>95</v>
      </c>
      <c r="G18" s="118">
        <v>0</v>
      </c>
      <c r="H18" s="115" t="s">
        <v>417</v>
      </c>
      <c r="I18" s="175"/>
      <c r="J18" s="175" t="s">
        <v>426</v>
      </c>
      <c r="K18" s="175" t="s">
        <v>426</v>
      </c>
      <c r="L18" s="175"/>
      <c r="M18" s="175"/>
      <c r="N18" s="177"/>
      <c r="O18" s="175"/>
      <c r="P18" s="175"/>
      <c r="Q18" s="133"/>
      <c r="R18" s="132"/>
    </row>
    <row r="19" spans="1:18" ht="144" customHeight="1" x14ac:dyDescent="0.2">
      <c r="A19" s="140"/>
      <c r="B19" s="244"/>
      <c r="C19" s="245"/>
      <c r="D19" s="246"/>
      <c r="E19" s="245"/>
      <c r="F19" s="151" t="s">
        <v>72</v>
      </c>
      <c r="G19" s="120">
        <v>1234502.6100000001</v>
      </c>
      <c r="H19" s="247" t="s">
        <v>535</v>
      </c>
      <c r="I19" s="247" t="s">
        <v>536</v>
      </c>
      <c r="J19" s="151" t="s">
        <v>343</v>
      </c>
      <c r="K19" s="151" t="s">
        <v>344</v>
      </c>
      <c r="L19" s="151" t="s">
        <v>345</v>
      </c>
      <c r="M19" s="151" t="s">
        <v>346</v>
      </c>
      <c r="N19" s="304" t="s">
        <v>452</v>
      </c>
      <c r="O19" s="262" t="s">
        <v>342</v>
      </c>
      <c r="P19" s="151" t="s">
        <v>347</v>
      </c>
      <c r="Q19" s="134" t="s">
        <v>347</v>
      </c>
      <c r="R19" s="132"/>
    </row>
    <row r="20" spans="1:18" ht="18" x14ac:dyDescent="0.2">
      <c r="A20" s="140"/>
      <c r="B20" s="248"/>
      <c r="C20" s="249"/>
      <c r="D20" s="250"/>
      <c r="E20" s="249"/>
      <c r="F20" s="251" t="s">
        <v>467</v>
      </c>
      <c r="G20" s="254">
        <v>98789.61</v>
      </c>
      <c r="H20" s="252" t="s">
        <v>469</v>
      </c>
      <c r="I20" s="253"/>
      <c r="J20" s="251"/>
      <c r="K20" s="251"/>
      <c r="L20" s="251"/>
      <c r="M20" s="251"/>
      <c r="N20" s="305"/>
      <c r="O20" s="268"/>
      <c r="P20" s="251"/>
      <c r="Q20" s="255"/>
      <c r="R20" s="132"/>
    </row>
    <row r="21" spans="1:18" ht="120.75" customHeight="1" thickBot="1" x14ac:dyDescent="0.3">
      <c r="A21" s="140"/>
      <c r="B21" s="208"/>
      <c r="C21" s="204"/>
      <c r="D21" s="206"/>
      <c r="E21" s="204"/>
      <c r="F21" s="176" t="s">
        <v>77</v>
      </c>
      <c r="G21" s="256">
        <v>2291970.48</v>
      </c>
      <c r="H21" s="257" t="s">
        <v>496</v>
      </c>
      <c r="I21" s="122" t="s">
        <v>458</v>
      </c>
      <c r="J21" s="176"/>
      <c r="K21" s="306"/>
      <c r="L21" s="176"/>
      <c r="M21" s="119"/>
      <c r="N21" s="176"/>
      <c r="O21" s="176"/>
      <c r="P21" s="176"/>
      <c r="Q21" s="135"/>
      <c r="R21" s="132"/>
    </row>
    <row r="22" spans="1:18" ht="66" customHeight="1" x14ac:dyDescent="0.2">
      <c r="A22" s="140"/>
      <c r="B22" s="258">
        <v>5</v>
      </c>
      <c r="C22" s="175"/>
      <c r="D22" s="177"/>
      <c r="E22" s="203" t="s">
        <v>330</v>
      </c>
      <c r="F22" s="175" t="s">
        <v>95</v>
      </c>
      <c r="G22" s="118">
        <v>0</v>
      </c>
      <c r="H22" s="115" t="s">
        <v>417</v>
      </c>
      <c r="I22" s="277" t="s">
        <v>447</v>
      </c>
      <c r="J22" s="175" t="s">
        <v>426</v>
      </c>
      <c r="K22" s="175" t="s">
        <v>426</v>
      </c>
      <c r="L22" s="143"/>
      <c r="M22" s="259"/>
      <c r="N22" s="259"/>
      <c r="O22" s="259"/>
      <c r="P22" s="259"/>
      <c r="Q22" s="260"/>
      <c r="R22" s="132"/>
    </row>
    <row r="23" spans="1:18" ht="128.25" customHeight="1" x14ac:dyDescent="0.2">
      <c r="A23" s="140"/>
      <c r="B23" s="261"/>
      <c r="C23" s="151"/>
      <c r="D23" s="152"/>
      <c r="E23" s="245"/>
      <c r="F23" s="262" t="s">
        <v>72</v>
      </c>
      <c r="G23" s="263">
        <v>2498831.08</v>
      </c>
      <c r="H23" s="124" t="s">
        <v>537</v>
      </c>
      <c r="I23" s="307" t="s">
        <v>538</v>
      </c>
      <c r="J23" s="262" t="s">
        <v>340</v>
      </c>
      <c r="K23" s="262" t="s">
        <v>341</v>
      </c>
      <c r="L23" s="274">
        <v>3701972.11</v>
      </c>
      <c r="M23" s="262" t="s">
        <v>462</v>
      </c>
      <c r="N23" s="262" t="s">
        <v>360</v>
      </c>
      <c r="O23" s="262" t="s">
        <v>342</v>
      </c>
      <c r="P23" s="262"/>
      <c r="Q23" s="264"/>
      <c r="R23" s="132"/>
    </row>
    <row r="24" spans="1:18" ht="18" x14ac:dyDescent="0.2">
      <c r="A24" s="140"/>
      <c r="B24" s="265"/>
      <c r="C24" s="251"/>
      <c r="D24" s="266"/>
      <c r="E24" s="249"/>
      <c r="F24" s="251" t="s">
        <v>467</v>
      </c>
      <c r="G24" s="267">
        <v>402439.9</v>
      </c>
      <c r="H24" s="252" t="s">
        <v>468</v>
      </c>
      <c r="I24" s="308"/>
      <c r="J24" s="268"/>
      <c r="K24" s="268"/>
      <c r="L24" s="276"/>
      <c r="M24" s="268"/>
      <c r="N24" s="268"/>
      <c r="O24" s="268"/>
      <c r="P24" s="268"/>
      <c r="Q24" s="269"/>
      <c r="R24" s="132"/>
    </row>
    <row r="25" spans="1:18" ht="91.5" customHeight="1" thickBot="1" x14ac:dyDescent="0.25">
      <c r="A25" s="140"/>
      <c r="B25" s="270"/>
      <c r="C25" s="176"/>
      <c r="D25" s="178"/>
      <c r="E25" s="204"/>
      <c r="F25" s="271" t="s">
        <v>77</v>
      </c>
      <c r="G25" s="119">
        <v>350389.05</v>
      </c>
      <c r="H25" s="257" t="s">
        <v>497</v>
      </c>
      <c r="I25" s="144" t="s">
        <v>459</v>
      </c>
      <c r="J25" s="271"/>
      <c r="K25" s="271"/>
      <c r="L25" s="146"/>
      <c r="M25" s="271"/>
      <c r="N25" s="271"/>
      <c r="O25" s="271"/>
      <c r="P25" s="271"/>
      <c r="Q25" s="272"/>
      <c r="R25" s="132"/>
    </row>
    <row r="26" spans="1:18" ht="99.75" customHeight="1" x14ac:dyDescent="0.2">
      <c r="A26" s="140"/>
      <c r="B26" s="258">
        <v>6</v>
      </c>
      <c r="C26" s="175"/>
      <c r="D26" s="177"/>
      <c r="E26" s="309" t="s">
        <v>359</v>
      </c>
      <c r="F26" s="175" t="s">
        <v>95</v>
      </c>
      <c r="G26" s="118">
        <v>32000</v>
      </c>
      <c r="H26" s="115" t="s">
        <v>395</v>
      </c>
      <c r="I26" s="115" t="s">
        <v>453</v>
      </c>
      <c r="J26" s="175" t="s">
        <v>426</v>
      </c>
      <c r="K26" s="175" t="s">
        <v>426</v>
      </c>
      <c r="L26" s="143"/>
      <c r="M26" s="259"/>
      <c r="N26" s="259"/>
      <c r="O26" s="259"/>
      <c r="P26" s="259"/>
      <c r="Q26" s="260"/>
      <c r="R26" s="132"/>
    </row>
    <row r="27" spans="1:18" ht="135" customHeight="1" x14ac:dyDescent="0.2">
      <c r="A27" s="140"/>
      <c r="B27" s="261"/>
      <c r="C27" s="151"/>
      <c r="D27" s="152"/>
      <c r="E27" s="310"/>
      <c r="F27" s="262" t="s">
        <v>72</v>
      </c>
      <c r="G27" s="263">
        <v>4110224.81</v>
      </c>
      <c r="H27" s="247" t="s">
        <v>539</v>
      </c>
      <c r="I27" s="273" t="s">
        <v>464</v>
      </c>
      <c r="J27" s="262" t="s">
        <v>361</v>
      </c>
      <c r="K27" s="262" t="s">
        <v>465</v>
      </c>
      <c r="L27" s="274">
        <v>4110224.82</v>
      </c>
      <c r="M27" s="262">
        <v>120</v>
      </c>
      <c r="N27" s="262" t="s">
        <v>362</v>
      </c>
      <c r="O27" s="262"/>
      <c r="P27" s="262"/>
      <c r="Q27" s="264"/>
      <c r="R27" s="132"/>
    </row>
    <row r="28" spans="1:18" ht="18" x14ac:dyDescent="0.2">
      <c r="A28" s="140"/>
      <c r="B28" s="265"/>
      <c r="C28" s="251"/>
      <c r="D28" s="266"/>
      <c r="E28" s="311"/>
      <c r="F28" s="268" t="s">
        <v>467</v>
      </c>
      <c r="G28" s="267">
        <v>537608</v>
      </c>
      <c r="H28" s="253" t="s">
        <v>468</v>
      </c>
      <c r="I28" s="275"/>
      <c r="J28" s="268"/>
      <c r="K28" s="268"/>
      <c r="L28" s="276"/>
      <c r="M28" s="268"/>
      <c r="N28" s="268"/>
      <c r="O28" s="268"/>
      <c r="P28" s="268"/>
      <c r="Q28" s="269"/>
      <c r="R28" s="132"/>
    </row>
    <row r="29" spans="1:18" ht="72.75" customHeight="1" thickBot="1" x14ac:dyDescent="0.25">
      <c r="A29" s="140"/>
      <c r="B29" s="270"/>
      <c r="C29" s="176"/>
      <c r="D29" s="178"/>
      <c r="E29" s="312"/>
      <c r="F29" s="271" t="s">
        <v>77</v>
      </c>
      <c r="G29" s="119">
        <v>59931</v>
      </c>
      <c r="H29" s="122" t="s">
        <v>506</v>
      </c>
      <c r="I29" s="144" t="s">
        <v>463</v>
      </c>
      <c r="J29" s="271"/>
      <c r="K29" s="271"/>
      <c r="L29" s="146"/>
      <c r="M29" s="271"/>
      <c r="N29" s="271"/>
      <c r="O29" s="271"/>
      <c r="P29" s="271"/>
      <c r="Q29" s="272"/>
      <c r="R29" s="132"/>
    </row>
    <row r="30" spans="1:18" ht="111" customHeight="1" x14ac:dyDescent="0.2">
      <c r="B30" s="207">
        <v>7</v>
      </c>
      <c r="C30" s="175"/>
      <c r="D30" s="177"/>
      <c r="E30" s="203" t="s">
        <v>397</v>
      </c>
      <c r="F30" s="175" t="s">
        <v>369</v>
      </c>
      <c r="G30" s="118">
        <v>0</v>
      </c>
      <c r="H30" s="115" t="s">
        <v>449</v>
      </c>
      <c r="I30" s="277" t="s">
        <v>432</v>
      </c>
      <c r="J30" s="175" t="s">
        <v>426</v>
      </c>
      <c r="K30" s="175" t="s">
        <v>426</v>
      </c>
      <c r="L30" s="143"/>
      <c r="M30" s="175"/>
      <c r="N30" s="175"/>
      <c r="O30" s="175"/>
      <c r="P30" s="175"/>
      <c r="Q30" s="133"/>
    </row>
    <row r="31" spans="1:18" ht="56.25" customHeight="1" x14ac:dyDescent="0.2">
      <c r="B31" s="244"/>
      <c r="C31" s="151"/>
      <c r="D31" s="152"/>
      <c r="E31" s="245"/>
      <c r="F31" s="151" t="s">
        <v>378</v>
      </c>
      <c r="G31" s="120">
        <v>0</v>
      </c>
      <c r="H31" s="124" t="s">
        <v>367</v>
      </c>
      <c r="I31" s="278"/>
      <c r="J31" s="151"/>
      <c r="K31" s="151" t="s">
        <v>426</v>
      </c>
      <c r="L31" s="274"/>
      <c r="M31" s="151"/>
      <c r="N31" s="151"/>
      <c r="O31" s="151"/>
      <c r="P31" s="151"/>
      <c r="Q31" s="134"/>
    </row>
    <row r="32" spans="1:18" ht="75.75" customHeight="1" x14ac:dyDescent="0.2">
      <c r="B32" s="244"/>
      <c r="C32" s="151"/>
      <c r="D32" s="152"/>
      <c r="E32" s="245"/>
      <c r="F32" s="151" t="s">
        <v>72</v>
      </c>
      <c r="G32" s="120">
        <v>2994709.56</v>
      </c>
      <c r="H32" s="124" t="s">
        <v>466</v>
      </c>
      <c r="I32" s="278" t="s">
        <v>441</v>
      </c>
      <c r="J32" s="151" t="s">
        <v>442</v>
      </c>
      <c r="K32" s="151"/>
      <c r="L32" s="274" t="s">
        <v>446</v>
      </c>
      <c r="M32" s="151"/>
      <c r="N32" s="151"/>
      <c r="O32" s="151"/>
      <c r="P32" s="151"/>
      <c r="Q32" s="134"/>
    </row>
    <row r="33" spans="1:18" ht="53.25" customHeight="1" x14ac:dyDescent="0.2">
      <c r="B33" s="244"/>
      <c r="C33" s="151"/>
      <c r="D33" s="152"/>
      <c r="E33" s="245"/>
      <c r="F33" s="151" t="s">
        <v>365</v>
      </c>
      <c r="G33" s="120">
        <v>387440.78</v>
      </c>
      <c r="H33" s="124" t="s">
        <v>468</v>
      </c>
      <c r="I33" s="278" t="s">
        <v>382</v>
      </c>
      <c r="J33" s="151"/>
      <c r="K33" s="151"/>
      <c r="L33" s="274"/>
      <c r="M33" s="151"/>
      <c r="N33" s="151"/>
      <c r="O33" s="151"/>
      <c r="P33" s="151"/>
      <c r="Q33" s="134"/>
    </row>
    <row r="34" spans="1:18" ht="99.75" customHeight="1" thickBot="1" x14ac:dyDescent="0.25">
      <c r="B34" s="208"/>
      <c r="C34" s="176"/>
      <c r="D34" s="178"/>
      <c r="E34" s="204"/>
      <c r="F34" s="176" t="s">
        <v>77</v>
      </c>
      <c r="G34" s="119">
        <v>0</v>
      </c>
      <c r="H34" s="122" t="s">
        <v>507</v>
      </c>
      <c r="I34" s="279" t="s">
        <v>404</v>
      </c>
      <c r="J34" s="313"/>
      <c r="K34" s="314"/>
      <c r="L34" s="146"/>
      <c r="M34" s="176"/>
      <c r="N34" s="176"/>
      <c r="O34" s="176"/>
      <c r="P34" s="176"/>
      <c r="Q34" s="135"/>
    </row>
    <row r="35" spans="1:18" ht="161.25" customHeight="1" x14ac:dyDescent="0.2">
      <c r="A35" s="140"/>
      <c r="B35" s="207">
        <v>8</v>
      </c>
      <c r="C35" s="203">
        <v>274896</v>
      </c>
      <c r="D35" s="205">
        <v>41597</v>
      </c>
      <c r="E35" s="203" t="s">
        <v>13</v>
      </c>
      <c r="F35" s="175" t="s">
        <v>95</v>
      </c>
      <c r="G35" s="118"/>
      <c r="H35" s="280" t="s">
        <v>412</v>
      </c>
      <c r="I35" s="281" t="s">
        <v>413</v>
      </c>
      <c r="J35" s="175" t="s">
        <v>414</v>
      </c>
      <c r="K35" s="175" t="s">
        <v>415</v>
      </c>
      <c r="L35" s="118">
        <v>60000</v>
      </c>
      <c r="M35" s="175">
        <v>60</v>
      </c>
      <c r="N35" s="175" t="s">
        <v>416</v>
      </c>
      <c r="O35" s="175"/>
      <c r="P35" s="175"/>
      <c r="Q35" s="133"/>
    </row>
    <row r="36" spans="1:18" ht="166.5" customHeight="1" x14ac:dyDescent="0.2">
      <c r="A36" s="140"/>
      <c r="B36" s="244"/>
      <c r="C36" s="245"/>
      <c r="D36" s="246"/>
      <c r="E36" s="245"/>
      <c r="F36" s="151" t="s">
        <v>72</v>
      </c>
      <c r="G36" s="120"/>
      <c r="H36" s="124" t="s">
        <v>540</v>
      </c>
      <c r="I36" s="247" t="s">
        <v>440</v>
      </c>
      <c r="J36" s="151" t="s">
        <v>325</v>
      </c>
      <c r="K36" s="151" t="s">
        <v>326</v>
      </c>
      <c r="L36" s="120" t="s">
        <v>327</v>
      </c>
      <c r="M36" s="151" t="s">
        <v>328</v>
      </c>
      <c r="N36" s="151" t="s">
        <v>329</v>
      </c>
      <c r="O36" s="120">
        <v>37286.9</v>
      </c>
      <c r="P36" s="151"/>
      <c r="Q36" s="134" t="s">
        <v>451</v>
      </c>
    </row>
    <row r="37" spans="1:18" ht="118.5" customHeight="1" thickBot="1" x14ac:dyDescent="0.25">
      <c r="A37" s="140"/>
      <c r="B37" s="208"/>
      <c r="C37" s="204"/>
      <c r="D37" s="206"/>
      <c r="E37" s="204"/>
      <c r="F37" s="176" t="s">
        <v>77</v>
      </c>
      <c r="G37" s="256">
        <f>133667.8+62109</f>
        <v>195776.8</v>
      </c>
      <c r="H37" s="257" t="s">
        <v>498</v>
      </c>
      <c r="I37" s="122" t="s">
        <v>403</v>
      </c>
      <c r="J37" s="176"/>
      <c r="K37" s="176"/>
      <c r="L37" s="119"/>
      <c r="M37" s="176"/>
      <c r="N37" s="176"/>
      <c r="O37" s="176"/>
      <c r="P37" s="176"/>
      <c r="Q37" s="135"/>
    </row>
    <row r="38" spans="1:18" ht="105" customHeight="1" x14ac:dyDescent="0.2">
      <c r="A38" s="140"/>
      <c r="B38" s="207">
        <v>9</v>
      </c>
      <c r="C38" s="175" t="s">
        <v>61</v>
      </c>
      <c r="D38" s="175" t="s">
        <v>61</v>
      </c>
      <c r="E38" s="203" t="s">
        <v>0</v>
      </c>
      <c r="F38" s="175" t="s">
        <v>72</v>
      </c>
      <c r="G38" s="118">
        <v>0</v>
      </c>
      <c r="H38" s="115" t="s">
        <v>339</v>
      </c>
      <c r="I38" s="175" t="s">
        <v>304</v>
      </c>
      <c r="J38" s="175" t="s">
        <v>305</v>
      </c>
      <c r="K38" s="175" t="s">
        <v>306</v>
      </c>
      <c r="L38" s="118">
        <v>50992898.149999999</v>
      </c>
      <c r="M38" s="175" t="s">
        <v>307</v>
      </c>
      <c r="N38" s="177">
        <v>41809</v>
      </c>
      <c r="O38" s="118">
        <v>4145633.99</v>
      </c>
      <c r="P38" s="282" t="s">
        <v>337</v>
      </c>
      <c r="Q38" s="283" t="s">
        <v>308</v>
      </c>
      <c r="R38" s="132"/>
    </row>
    <row r="39" spans="1:18" ht="120" customHeight="1" thickBot="1" x14ac:dyDescent="0.25">
      <c r="A39" s="140"/>
      <c r="B39" s="208"/>
      <c r="C39" s="176"/>
      <c r="D39" s="176"/>
      <c r="E39" s="204"/>
      <c r="F39" s="176" t="s">
        <v>77</v>
      </c>
      <c r="G39" s="256">
        <v>170879</v>
      </c>
      <c r="H39" s="144" t="s">
        <v>541</v>
      </c>
      <c r="I39" s="144" t="s">
        <v>405</v>
      </c>
      <c r="J39" s="146"/>
      <c r="K39" s="176"/>
      <c r="L39" s="119"/>
      <c r="M39" s="176"/>
      <c r="N39" s="178"/>
      <c r="O39" s="119"/>
      <c r="P39" s="284"/>
      <c r="Q39" s="285"/>
      <c r="R39" s="132"/>
    </row>
    <row r="40" spans="1:18" ht="101.25" customHeight="1" thickBot="1" x14ac:dyDescent="0.25">
      <c r="A40" s="141"/>
      <c r="B40" s="188">
        <v>10</v>
      </c>
      <c r="C40" s="175">
        <v>274698</v>
      </c>
      <c r="D40" s="177">
        <v>41745</v>
      </c>
      <c r="E40" s="286" t="s">
        <v>322</v>
      </c>
      <c r="F40" s="287" t="s">
        <v>95</v>
      </c>
      <c r="G40" s="118">
        <v>0</v>
      </c>
      <c r="H40" s="115" t="s">
        <v>417</v>
      </c>
      <c r="I40" s="175" t="s">
        <v>427</v>
      </c>
      <c r="J40" s="175" t="s">
        <v>426</v>
      </c>
      <c r="K40" s="175" t="s">
        <v>426</v>
      </c>
      <c r="L40" s="175"/>
      <c r="M40" s="175"/>
      <c r="N40" s="175"/>
      <c r="O40" s="175"/>
      <c r="P40" s="175"/>
      <c r="Q40" s="133"/>
      <c r="R40" s="132"/>
    </row>
    <row r="41" spans="1:18" ht="99.75" customHeight="1" x14ac:dyDescent="0.2">
      <c r="A41" s="153" t="s">
        <v>445</v>
      </c>
      <c r="B41" s="192"/>
      <c r="C41" s="151"/>
      <c r="D41" s="152"/>
      <c r="E41" s="288"/>
      <c r="F41" s="289" t="s">
        <v>72</v>
      </c>
      <c r="G41" s="120">
        <v>0</v>
      </c>
      <c r="H41" s="273" t="s">
        <v>320</v>
      </c>
      <c r="I41" s="151" t="s">
        <v>319</v>
      </c>
      <c r="J41" s="290" t="s">
        <v>309</v>
      </c>
      <c r="K41" s="290"/>
      <c r="L41" s="291">
        <v>235421.85</v>
      </c>
      <c r="M41" s="290" t="s">
        <v>310</v>
      </c>
      <c r="N41" s="292">
        <v>42928</v>
      </c>
      <c r="O41" s="290"/>
      <c r="P41" s="151"/>
      <c r="Q41" s="134" t="s">
        <v>355</v>
      </c>
      <c r="R41" s="132"/>
    </row>
    <row r="42" spans="1:18" ht="120" customHeight="1" thickBot="1" x14ac:dyDescent="0.25">
      <c r="A42" s="154"/>
      <c r="B42" s="189"/>
      <c r="C42" s="176"/>
      <c r="D42" s="178"/>
      <c r="E42" s="293"/>
      <c r="F42" s="279" t="s">
        <v>77</v>
      </c>
      <c r="G42" s="256">
        <v>187459.5</v>
      </c>
      <c r="H42" s="144" t="s">
        <v>542</v>
      </c>
      <c r="I42" s="144" t="s">
        <v>406</v>
      </c>
      <c r="J42" s="176" t="s">
        <v>444</v>
      </c>
      <c r="K42" s="176"/>
      <c r="L42" s="176"/>
      <c r="M42" s="176"/>
      <c r="N42" s="176"/>
      <c r="O42" s="176"/>
      <c r="P42" s="176"/>
      <c r="Q42" s="135"/>
      <c r="R42" s="132"/>
    </row>
    <row r="43" spans="1:18" ht="109.5" customHeight="1" x14ac:dyDescent="0.2">
      <c r="A43" s="154"/>
      <c r="B43" s="188">
        <v>11</v>
      </c>
      <c r="C43" s="175">
        <v>273254</v>
      </c>
      <c r="D43" s="177">
        <v>41883</v>
      </c>
      <c r="E43" s="200" t="s">
        <v>324</v>
      </c>
      <c r="F43" s="175" t="s">
        <v>95</v>
      </c>
      <c r="G43" s="118">
        <f>+'[1]ANEXO 2'!$K$22</f>
        <v>0</v>
      </c>
      <c r="H43" s="115" t="s">
        <v>417</v>
      </c>
      <c r="I43" s="175" t="s">
        <v>427</v>
      </c>
      <c r="J43" s="175" t="s">
        <v>426</v>
      </c>
      <c r="K43" s="175" t="s">
        <v>426</v>
      </c>
      <c r="L43" s="175"/>
      <c r="M43" s="175"/>
      <c r="N43" s="175"/>
      <c r="O43" s="175"/>
      <c r="P43" s="175"/>
      <c r="Q43" s="133"/>
      <c r="R43" s="132"/>
    </row>
    <row r="44" spans="1:18" ht="85.5" customHeight="1" x14ac:dyDescent="0.2">
      <c r="A44" s="154"/>
      <c r="B44" s="192"/>
      <c r="C44" s="151"/>
      <c r="D44" s="152"/>
      <c r="E44" s="202"/>
      <c r="F44" s="151" t="s">
        <v>72</v>
      </c>
      <c r="G44" s="120">
        <v>0</v>
      </c>
      <c r="H44" s="124" t="s">
        <v>321</v>
      </c>
      <c r="I44" s="151" t="s">
        <v>358</v>
      </c>
      <c r="J44" s="151" t="s">
        <v>311</v>
      </c>
      <c r="K44" s="151" t="s">
        <v>312</v>
      </c>
      <c r="L44" s="274">
        <v>591292.57999999996</v>
      </c>
      <c r="M44" s="151" t="s">
        <v>313</v>
      </c>
      <c r="N44" s="152">
        <v>42831</v>
      </c>
      <c r="O44" s="151" t="s">
        <v>61</v>
      </c>
      <c r="P44" s="151" t="s">
        <v>353</v>
      </c>
      <c r="Q44" s="134" t="s">
        <v>356</v>
      </c>
      <c r="R44" s="132"/>
    </row>
    <row r="45" spans="1:18" ht="87.75" customHeight="1" thickBot="1" x14ac:dyDescent="0.25">
      <c r="A45" s="154"/>
      <c r="B45" s="189"/>
      <c r="C45" s="176"/>
      <c r="D45" s="178"/>
      <c r="E45" s="201"/>
      <c r="F45" s="176" t="s">
        <v>77</v>
      </c>
      <c r="G45" s="256">
        <v>0</v>
      </c>
      <c r="H45" s="257" t="s">
        <v>499</v>
      </c>
      <c r="I45" s="279" t="s">
        <v>408</v>
      </c>
      <c r="J45" s="176" t="s">
        <v>444</v>
      </c>
      <c r="K45" s="176"/>
      <c r="L45" s="176"/>
      <c r="M45" s="176"/>
      <c r="N45" s="176"/>
      <c r="O45" s="176"/>
      <c r="P45" s="176"/>
      <c r="Q45" s="135"/>
      <c r="R45" s="132"/>
    </row>
    <row r="46" spans="1:18" ht="67.5" customHeight="1" x14ac:dyDescent="0.2">
      <c r="A46" s="154"/>
      <c r="B46" s="188">
        <v>12</v>
      </c>
      <c r="C46" s="175">
        <v>216096</v>
      </c>
      <c r="D46" s="177">
        <v>41136</v>
      </c>
      <c r="E46" s="200" t="s">
        <v>27</v>
      </c>
      <c r="F46" s="175" t="s">
        <v>95</v>
      </c>
      <c r="G46" s="118">
        <v>0</v>
      </c>
      <c r="H46" s="115" t="s">
        <v>417</v>
      </c>
      <c r="I46" s="175" t="s">
        <v>427</v>
      </c>
      <c r="J46" s="175" t="s">
        <v>428</v>
      </c>
      <c r="K46" s="175" t="s">
        <v>429</v>
      </c>
      <c r="L46" s="175" t="s">
        <v>61</v>
      </c>
      <c r="M46" s="175" t="s">
        <v>61</v>
      </c>
      <c r="N46" s="175" t="s">
        <v>61</v>
      </c>
      <c r="O46" s="175" t="s">
        <v>61</v>
      </c>
      <c r="P46" s="175" t="s">
        <v>61</v>
      </c>
      <c r="Q46" s="133" t="s">
        <v>61</v>
      </c>
      <c r="R46" s="132"/>
    </row>
    <row r="47" spans="1:18" ht="160.5" customHeight="1" x14ac:dyDescent="0.2">
      <c r="A47" s="154"/>
      <c r="B47" s="192"/>
      <c r="C47" s="151"/>
      <c r="D47" s="152"/>
      <c r="E47" s="202"/>
      <c r="F47" s="151" t="s">
        <v>72</v>
      </c>
      <c r="G47" s="120">
        <v>0</v>
      </c>
      <c r="H47" s="124" t="s">
        <v>331</v>
      </c>
      <c r="I47" s="151" t="s">
        <v>314</v>
      </c>
      <c r="J47" s="151" t="s">
        <v>315</v>
      </c>
      <c r="K47" s="151" t="s">
        <v>316</v>
      </c>
      <c r="L47" s="151" t="s">
        <v>317</v>
      </c>
      <c r="M47" s="151">
        <v>118</v>
      </c>
      <c r="N47" s="152">
        <v>42458</v>
      </c>
      <c r="O47" s="274" t="s">
        <v>318</v>
      </c>
      <c r="P47" s="151" t="s">
        <v>354</v>
      </c>
      <c r="Q47" s="134" t="s">
        <v>357</v>
      </c>
      <c r="R47" s="132"/>
    </row>
    <row r="48" spans="1:18" ht="75" customHeight="1" thickBot="1" x14ac:dyDescent="0.25">
      <c r="A48" s="154"/>
      <c r="B48" s="189"/>
      <c r="C48" s="176"/>
      <c r="D48" s="178"/>
      <c r="E48" s="201"/>
      <c r="F48" s="279" t="s">
        <v>77</v>
      </c>
      <c r="G48" s="119">
        <v>0</v>
      </c>
      <c r="H48" s="257" t="s">
        <v>500</v>
      </c>
      <c r="I48" s="122" t="s">
        <v>407</v>
      </c>
      <c r="J48" s="176" t="s">
        <v>61</v>
      </c>
      <c r="K48" s="176" t="s">
        <v>61</v>
      </c>
      <c r="L48" s="176" t="s">
        <v>61</v>
      </c>
      <c r="M48" s="176" t="s">
        <v>61</v>
      </c>
      <c r="N48" s="176" t="s">
        <v>61</v>
      </c>
      <c r="O48" s="176" t="s">
        <v>61</v>
      </c>
      <c r="P48" s="176" t="s">
        <v>61</v>
      </c>
      <c r="Q48" s="135" t="s">
        <v>61</v>
      </c>
      <c r="R48" s="132"/>
    </row>
    <row r="49" spans="1:18" ht="95.25" customHeight="1" thickBot="1" x14ac:dyDescent="0.25">
      <c r="B49" s="294">
        <v>13</v>
      </c>
      <c r="C49" s="139"/>
      <c r="D49" s="149"/>
      <c r="E49" s="139" t="s">
        <v>24</v>
      </c>
      <c r="F49" s="139" t="s">
        <v>77</v>
      </c>
      <c r="G49" s="295">
        <v>0</v>
      </c>
      <c r="H49" s="296" t="s">
        <v>508</v>
      </c>
      <c r="I49" s="139" t="s">
        <v>409</v>
      </c>
      <c r="J49" s="139"/>
      <c r="K49" s="139" t="s">
        <v>61</v>
      </c>
      <c r="L49" s="139" t="s">
        <v>61</v>
      </c>
      <c r="M49" s="139" t="s">
        <v>61</v>
      </c>
      <c r="N49" s="139" t="s">
        <v>61</v>
      </c>
      <c r="O49" s="139" t="s">
        <v>61</v>
      </c>
      <c r="P49" s="139" t="s">
        <v>61</v>
      </c>
      <c r="Q49" s="297" t="s">
        <v>61</v>
      </c>
    </row>
    <row r="50" spans="1:18" ht="60" customHeight="1" x14ac:dyDescent="0.2">
      <c r="B50" s="207">
        <v>14</v>
      </c>
      <c r="C50" s="203"/>
      <c r="D50" s="205"/>
      <c r="E50" s="203" t="s">
        <v>410</v>
      </c>
      <c r="F50" s="175" t="s">
        <v>72</v>
      </c>
      <c r="G50" s="118">
        <v>0</v>
      </c>
      <c r="H50" s="115" t="s">
        <v>433</v>
      </c>
      <c r="I50" s="175" t="s">
        <v>434</v>
      </c>
      <c r="J50" s="175" t="s">
        <v>435</v>
      </c>
      <c r="K50" s="175" t="s">
        <v>436</v>
      </c>
      <c r="L50" s="175" t="s">
        <v>437</v>
      </c>
      <c r="M50" s="175" t="s">
        <v>438</v>
      </c>
      <c r="N50" s="175" t="s">
        <v>439</v>
      </c>
      <c r="O50" s="175" t="s">
        <v>61</v>
      </c>
      <c r="P50" s="175" t="s">
        <v>61</v>
      </c>
      <c r="Q50" s="133" t="s">
        <v>61</v>
      </c>
    </row>
    <row r="51" spans="1:18" ht="135.75" customHeight="1" thickBot="1" x14ac:dyDescent="0.25">
      <c r="B51" s="208"/>
      <c r="C51" s="204"/>
      <c r="D51" s="206"/>
      <c r="E51" s="204"/>
      <c r="F51" s="176" t="s">
        <v>77</v>
      </c>
      <c r="G51" s="256">
        <v>268708</v>
      </c>
      <c r="H51" s="257" t="s">
        <v>505</v>
      </c>
      <c r="I51" s="298" t="s">
        <v>411</v>
      </c>
      <c r="J51" s="176">
        <v>9048209.1899999995</v>
      </c>
      <c r="K51" s="176" t="s">
        <v>61</v>
      </c>
      <c r="L51" s="176" t="s">
        <v>61</v>
      </c>
      <c r="M51" s="176" t="s">
        <v>61</v>
      </c>
      <c r="N51" s="176" t="s">
        <v>61</v>
      </c>
      <c r="O51" s="176" t="s">
        <v>61</v>
      </c>
      <c r="P51" s="176" t="s">
        <v>61</v>
      </c>
      <c r="Q51" s="135" t="s">
        <v>61</v>
      </c>
    </row>
    <row r="52" spans="1:18" ht="249.75" customHeight="1" x14ac:dyDescent="0.2">
      <c r="A52" s="154"/>
      <c r="B52" s="188">
        <v>15</v>
      </c>
      <c r="C52" s="175">
        <v>180989</v>
      </c>
      <c r="D52" s="177">
        <v>41046</v>
      </c>
      <c r="E52" s="200" t="s">
        <v>7</v>
      </c>
      <c r="F52" s="175" t="s">
        <v>95</v>
      </c>
      <c r="G52" s="118">
        <v>0</v>
      </c>
      <c r="H52" s="181" t="s">
        <v>510</v>
      </c>
      <c r="I52" s="123" t="s">
        <v>518</v>
      </c>
      <c r="J52" s="175"/>
      <c r="K52" s="175"/>
      <c r="L52" s="175"/>
      <c r="M52" s="175"/>
      <c r="N52" s="175"/>
      <c r="O52" s="175"/>
      <c r="P52" s="175"/>
      <c r="Q52" s="133"/>
      <c r="R52" s="132"/>
    </row>
    <row r="53" spans="1:18" ht="18.75" thickBot="1" x14ac:dyDescent="0.25">
      <c r="A53" s="154"/>
      <c r="B53" s="192"/>
      <c r="C53" s="176"/>
      <c r="D53" s="178"/>
      <c r="E53" s="202"/>
      <c r="F53" s="151" t="s">
        <v>364</v>
      </c>
      <c r="G53" s="120">
        <v>0</v>
      </c>
      <c r="H53" s="124" t="s">
        <v>426</v>
      </c>
      <c r="I53" s="151"/>
      <c r="J53" s="151"/>
      <c r="K53" s="151"/>
      <c r="L53" s="151"/>
      <c r="M53" s="151"/>
      <c r="N53" s="151"/>
      <c r="O53" s="151"/>
      <c r="P53" s="151"/>
      <c r="Q53" s="134"/>
      <c r="R53" s="132"/>
    </row>
    <row r="54" spans="1:18" ht="18" x14ac:dyDescent="0.2">
      <c r="A54" s="154"/>
      <c r="B54" s="192"/>
      <c r="C54" s="179"/>
      <c r="D54" s="157"/>
      <c r="E54" s="202"/>
      <c r="F54" s="151" t="s">
        <v>72</v>
      </c>
      <c r="G54" s="120">
        <v>104565.9</v>
      </c>
      <c r="H54" s="124"/>
      <c r="I54" s="151"/>
      <c r="J54" s="151"/>
      <c r="K54" s="151"/>
      <c r="L54" s="151"/>
      <c r="M54" s="151"/>
      <c r="N54" s="151"/>
      <c r="O54" s="151"/>
      <c r="P54" s="151"/>
      <c r="Q54" s="134"/>
      <c r="R54" s="132"/>
    </row>
    <row r="55" spans="1:18" ht="18" x14ac:dyDescent="0.2">
      <c r="A55" s="154"/>
      <c r="B55" s="192"/>
      <c r="C55" s="179"/>
      <c r="D55" s="157"/>
      <c r="E55" s="202"/>
      <c r="F55" s="151" t="s">
        <v>467</v>
      </c>
      <c r="G55" s="120">
        <v>2529.8200000000002</v>
      </c>
      <c r="H55" s="124"/>
      <c r="I55" s="151"/>
      <c r="J55" s="151"/>
      <c r="K55" s="151"/>
      <c r="L55" s="151"/>
      <c r="M55" s="151"/>
      <c r="N55" s="151"/>
      <c r="O55" s="151"/>
      <c r="P55" s="151"/>
      <c r="Q55" s="134"/>
      <c r="R55" s="132"/>
    </row>
    <row r="56" spans="1:18" ht="18.75" thickBot="1" x14ac:dyDescent="0.25">
      <c r="A56" s="154"/>
      <c r="B56" s="189"/>
      <c r="C56" s="179"/>
      <c r="D56" s="157"/>
      <c r="E56" s="201"/>
      <c r="F56" s="179" t="s">
        <v>77</v>
      </c>
      <c r="G56" s="155">
        <v>0</v>
      </c>
      <c r="H56" s="156"/>
      <c r="I56" s="179"/>
      <c r="J56" s="179"/>
      <c r="K56" s="179"/>
      <c r="L56" s="179"/>
      <c r="M56" s="179"/>
      <c r="N56" s="179"/>
      <c r="O56" s="179"/>
      <c r="P56" s="179"/>
      <c r="Q56" s="158"/>
      <c r="R56" s="132"/>
    </row>
    <row r="57" spans="1:18" ht="105" x14ac:dyDescent="0.2">
      <c r="A57" s="154"/>
      <c r="B57" s="188">
        <v>16</v>
      </c>
      <c r="C57" s="175">
        <v>273121</v>
      </c>
      <c r="D57" s="177">
        <v>41883</v>
      </c>
      <c r="E57" s="200" t="s">
        <v>55</v>
      </c>
      <c r="F57" s="175" t="s">
        <v>95</v>
      </c>
      <c r="G57" s="118">
        <v>0</v>
      </c>
      <c r="H57" s="115" t="s">
        <v>509</v>
      </c>
      <c r="I57" s="115" t="s">
        <v>519</v>
      </c>
      <c r="J57" s="175"/>
      <c r="K57" s="175"/>
      <c r="L57" s="175"/>
      <c r="M57" s="175"/>
      <c r="N57" s="177"/>
      <c r="O57" s="175"/>
      <c r="P57" s="175"/>
      <c r="Q57" s="133"/>
      <c r="R57" s="132"/>
    </row>
    <row r="58" spans="1:18" ht="30" x14ac:dyDescent="0.2">
      <c r="A58" s="154"/>
      <c r="B58" s="192"/>
      <c r="C58" s="179"/>
      <c r="D58" s="157"/>
      <c r="E58" s="202"/>
      <c r="F58" s="151" t="s">
        <v>366</v>
      </c>
      <c r="G58" s="120">
        <v>0</v>
      </c>
      <c r="H58" s="124" t="s">
        <v>367</v>
      </c>
      <c r="I58" s="151"/>
      <c r="J58" s="151"/>
      <c r="K58" s="151" t="s">
        <v>426</v>
      </c>
      <c r="L58" s="151"/>
      <c r="M58" s="151"/>
      <c r="N58" s="152"/>
      <c r="O58" s="151"/>
      <c r="P58" s="151"/>
      <c r="Q58" s="134"/>
      <c r="R58" s="132"/>
    </row>
    <row r="59" spans="1:18" ht="18" x14ac:dyDescent="0.2">
      <c r="A59" s="154"/>
      <c r="B59" s="192"/>
      <c r="C59" s="179"/>
      <c r="D59" s="157"/>
      <c r="E59" s="202"/>
      <c r="F59" s="151" t="s">
        <v>72</v>
      </c>
      <c r="G59" s="120">
        <v>517776.96</v>
      </c>
      <c r="H59" s="124"/>
      <c r="I59" s="151"/>
      <c r="J59" s="151"/>
      <c r="K59" s="151"/>
      <c r="L59" s="151"/>
      <c r="M59" s="151"/>
      <c r="N59" s="152"/>
      <c r="O59" s="151"/>
      <c r="P59" s="151"/>
      <c r="Q59" s="134"/>
      <c r="R59" s="132"/>
    </row>
    <row r="60" spans="1:18" ht="18" x14ac:dyDescent="0.2">
      <c r="A60" s="154"/>
      <c r="B60" s="192"/>
      <c r="C60" s="179"/>
      <c r="D60" s="157"/>
      <c r="E60" s="202"/>
      <c r="F60" s="159" t="s">
        <v>467</v>
      </c>
      <c r="G60" s="160">
        <v>19160</v>
      </c>
      <c r="H60" s="161"/>
      <c r="I60" s="159"/>
      <c r="J60" s="159"/>
      <c r="K60" s="159"/>
      <c r="L60" s="159"/>
      <c r="M60" s="159"/>
      <c r="N60" s="162"/>
      <c r="O60" s="159"/>
      <c r="P60" s="159"/>
      <c r="Q60" s="163"/>
      <c r="R60" s="132"/>
    </row>
    <row r="61" spans="1:18" ht="18.75" thickBot="1" x14ac:dyDescent="0.25">
      <c r="A61" s="154"/>
      <c r="B61" s="189"/>
      <c r="C61" s="176"/>
      <c r="D61" s="178"/>
      <c r="E61" s="201"/>
      <c r="F61" s="176" t="s">
        <v>77</v>
      </c>
      <c r="G61" s="119">
        <v>0</v>
      </c>
      <c r="H61" s="122"/>
      <c r="I61" s="176"/>
      <c r="J61" s="176"/>
      <c r="K61" s="176"/>
      <c r="L61" s="176"/>
      <c r="M61" s="176"/>
      <c r="N61" s="178"/>
      <c r="O61" s="176"/>
      <c r="P61" s="176"/>
      <c r="Q61" s="135"/>
      <c r="R61" s="132"/>
    </row>
    <row r="62" spans="1:18" ht="217.5" customHeight="1" x14ac:dyDescent="0.2">
      <c r="A62" s="154"/>
      <c r="B62" s="188">
        <v>17</v>
      </c>
      <c r="C62" s="175">
        <v>277717</v>
      </c>
      <c r="D62" s="177">
        <v>42234</v>
      </c>
      <c r="E62" s="200" t="s">
        <v>368</v>
      </c>
      <c r="F62" s="175" t="s">
        <v>95</v>
      </c>
      <c r="G62" s="118">
        <v>0</v>
      </c>
      <c r="H62" s="123" t="s">
        <v>511</v>
      </c>
      <c r="I62" s="115" t="s">
        <v>520</v>
      </c>
      <c r="J62" s="175" t="s">
        <v>426</v>
      </c>
      <c r="K62" s="175" t="s">
        <v>426</v>
      </c>
      <c r="L62" s="175"/>
      <c r="M62" s="175"/>
      <c r="N62" s="175"/>
      <c r="O62" s="175"/>
      <c r="P62" s="175"/>
      <c r="Q62" s="133"/>
      <c r="R62" s="132"/>
    </row>
    <row r="63" spans="1:18" ht="31.5" customHeight="1" x14ac:dyDescent="0.2">
      <c r="A63" s="154"/>
      <c r="B63" s="192"/>
      <c r="C63" s="179"/>
      <c r="D63" s="157"/>
      <c r="E63" s="202"/>
      <c r="F63" s="151" t="s">
        <v>364</v>
      </c>
      <c r="G63" s="120">
        <v>0</v>
      </c>
      <c r="H63" s="165" t="s">
        <v>367</v>
      </c>
      <c r="I63" s="124"/>
      <c r="J63" s="151"/>
      <c r="K63" s="151"/>
      <c r="L63" s="151"/>
      <c r="M63" s="151"/>
      <c r="N63" s="151"/>
      <c r="O63" s="151"/>
      <c r="P63" s="151"/>
      <c r="Q63" s="134"/>
      <c r="R63" s="132"/>
    </row>
    <row r="64" spans="1:18" ht="18" x14ac:dyDescent="0.2">
      <c r="A64" s="154"/>
      <c r="B64" s="192"/>
      <c r="C64" s="179"/>
      <c r="D64" s="157"/>
      <c r="E64" s="202"/>
      <c r="F64" s="151" t="s">
        <v>72</v>
      </c>
      <c r="G64" s="120">
        <v>900733.05</v>
      </c>
      <c r="H64" s="165"/>
      <c r="I64" s="124"/>
      <c r="J64" s="151"/>
      <c r="K64" s="151"/>
      <c r="L64" s="151"/>
      <c r="M64" s="151"/>
      <c r="N64" s="151"/>
      <c r="O64" s="151"/>
      <c r="P64" s="151"/>
      <c r="Q64" s="134"/>
      <c r="R64" s="132"/>
    </row>
    <row r="65" spans="1:18" ht="18" x14ac:dyDescent="0.2">
      <c r="A65" s="154"/>
      <c r="B65" s="192"/>
      <c r="C65" s="179"/>
      <c r="D65" s="157"/>
      <c r="E65" s="202"/>
      <c r="F65" s="179" t="s">
        <v>467</v>
      </c>
      <c r="G65" s="155">
        <v>70690.399999999994</v>
      </c>
      <c r="H65" s="164"/>
      <c r="I65" s="156"/>
      <c r="J65" s="179"/>
      <c r="K65" s="179"/>
      <c r="L65" s="179"/>
      <c r="M65" s="179"/>
      <c r="N65" s="179"/>
      <c r="O65" s="179"/>
      <c r="P65" s="179"/>
      <c r="Q65" s="158"/>
      <c r="R65" s="132"/>
    </row>
    <row r="66" spans="1:18" ht="30.75" thickBot="1" x14ac:dyDescent="0.25">
      <c r="A66" s="154"/>
      <c r="B66" s="189"/>
      <c r="C66" s="176"/>
      <c r="D66" s="178"/>
      <c r="E66" s="201"/>
      <c r="F66" s="176" t="s">
        <v>77</v>
      </c>
      <c r="G66" s="119">
        <v>0</v>
      </c>
      <c r="H66" s="144"/>
      <c r="I66" s="176"/>
      <c r="J66" s="176"/>
      <c r="K66" s="176" t="s">
        <v>426</v>
      </c>
      <c r="L66" s="176"/>
      <c r="M66" s="176"/>
      <c r="N66" s="176"/>
      <c r="O66" s="176"/>
      <c r="P66" s="176"/>
      <c r="Q66" s="135"/>
      <c r="R66" s="132"/>
    </row>
    <row r="67" spans="1:18" ht="105.75" customHeight="1" thickBot="1" x14ac:dyDescent="0.25">
      <c r="B67" s="188">
        <v>18</v>
      </c>
      <c r="C67" s="139">
        <v>180636</v>
      </c>
      <c r="D67" s="149">
        <v>40967</v>
      </c>
      <c r="E67" s="200" t="s">
        <v>396</v>
      </c>
      <c r="F67" s="175" t="s">
        <v>95</v>
      </c>
      <c r="G67" s="118">
        <v>0</v>
      </c>
      <c r="H67" s="115" t="s">
        <v>485</v>
      </c>
      <c r="I67" s="175" t="s">
        <v>521</v>
      </c>
      <c r="J67" s="175"/>
      <c r="K67" s="175"/>
      <c r="L67" s="175"/>
      <c r="M67" s="175"/>
      <c r="N67" s="175"/>
      <c r="O67" s="175"/>
      <c r="P67" s="175"/>
      <c r="Q67" s="133"/>
    </row>
    <row r="68" spans="1:18" ht="15.75" thickBot="1" x14ac:dyDescent="0.25">
      <c r="B68" s="192"/>
      <c r="C68" s="173"/>
      <c r="D68" s="166"/>
      <c r="E68" s="202"/>
      <c r="F68" s="151" t="s">
        <v>72</v>
      </c>
      <c r="G68" s="120">
        <v>287541.65000000002</v>
      </c>
      <c r="H68" s="124"/>
      <c r="I68" s="151"/>
      <c r="J68" s="151"/>
      <c r="K68" s="151"/>
      <c r="L68" s="151"/>
      <c r="M68" s="151"/>
      <c r="N68" s="151"/>
      <c r="O68" s="151"/>
      <c r="P68" s="151"/>
      <c r="Q68" s="134"/>
    </row>
    <row r="69" spans="1:18" ht="15.75" thickBot="1" x14ac:dyDescent="0.25">
      <c r="B69" s="189"/>
      <c r="C69" s="173"/>
      <c r="D69" s="166"/>
      <c r="E69" s="201"/>
      <c r="F69" s="179" t="s">
        <v>467</v>
      </c>
      <c r="G69" s="155">
        <v>82715.61</v>
      </c>
      <c r="H69" s="156"/>
      <c r="I69" s="179"/>
      <c r="J69" s="179"/>
      <c r="K69" s="179"/>
      <c r="L69" s="179"/>
      <c r="M69" s="179"/>
      <c r="N69" s="179"/>
      <c r="O69" s="179"/>
      <c r="P69" s="179"/>
      <c r="Q69" s="158"/>
    </row>
    <row r="70" spans="1:18" ht="144.75" customHeight="1" x14ac:dyDescent="0.2">
      <c r="B70" s="188">
        <v>19</v>
      </c>
      <c r="C70" s="203">
        <v>226585</v>
      </c>
      <c r="D70" s="205">
        <v>41372</v>
      </c>
      <c r="E70" s="200" t="s">
        <v>17</v>
      </c>
      <c r="F70" s="175" t="s">
        <v>95</v>
      </c>
      <c r="G70" s="118">
        <v>0</v>
      </c>
      <c r="H70" s="115" t="s">
        <v>512</v>
      </c>
      <c r="I70" s="115" t="s">
        <v>522</v>
      </c>
      <c r="J70" s="175" t="s">
        <v>426</v>
      </c>
      <c r="K70" s="175"/>
      <c r="L70" s="175"/>
      <c r="M70" s="175"/>
      <c r="N70" s="175"/>
      <c r="O70" s="175"/>
      <c r="P70" s="175"/>
      <c r="Q70" s="133"/>
    </row>
    <row r="71" spans="1:18" ht="30.75" thickBot="1" x14ac:dyDescent="0.25">
      <c r="B71" s="192"/>
      <c r="C71" s="204"/>
      <c r="D71" s="206"/>
      <c r="E71" s="202"/>
      <c r="F71" s="151" t="s">
        <v>364</v>
      </c>
      <c r="G71" s="120">
        <v>0</v>
      </c>
      <c r="H71" s="124" t="s">
        <v>367</v>
      </c>
      <c r="I71" s="151"/>
      <c r="J71" s="151"/>
      <c r="K71" s="151" t="s">
        <v>426</v>
      </c>
      <c r="L71" s="151"/>
      <c r="M71" s="151"/>
      <c r="N71" s="151"/>
      <c r="O71" s="151"/>
      <c r="P71" s="151"/>
      <c r="Q71" s="134"/>
    </row>
    <row r="72" spans="1:18" ht="15.75" thickBot="1" x14ac:dyDescent="0.25">
      <c r="B72" s="192"/>
      <c r="C72" s="174"/>
      <c r="D72" s="167"/>
      <c r="E72" s="202"/>
      <c r="F72" s="151" t="s">
        <v>72</v>
      </c>
      <c r="G72" s="120">
        <v>530758.51</v>
      </c>
      <c r="H72" s="124"/>
      <c r="I72" s="151"/>
      <c r="J72" s="151"/>
      <c r="K72" s="151"/>
      <c r="L72" s="151"/>
      <c r="M72" s="151"/>
      <c r="N72" s="151"/>
      <c r="O72" s="151"/>
      <c r="P72" s="151"/>
      <c r="Q72" s="134"/>
    </row>
    <row r="73" spans="1:18" ht="15.75" thickBot="1" x14ac:dyDescent="0.25">
      <c r="B73" s="192"/>
      <c r="C73" s="174"/>
      <c r="D73" s="167"/>
      <c r="E73" s="202"/>
      <c r="F73" s="151" t="s">
        <v>467</v>
      </c>
      <c r="G73" s="120">
        <v>82715.61</v>
      </c>
      <c r="H73" s="124"/>
      <c r="I73" s="151"/>
      <c r="J73" s="151"/>
      <c r="K73" s="151"/>
      <c r="L73" s="151"/>
      <c r="M73" s="151"/>
      <c r="N73" s="151"/>
      <c r="O73" s="151"/>
      <c r="P73" s="151"/>
      <c r="Q73" s="134"/>
    </row>
    <row r="74" spans="1:18" ht="15.75" thickBot="1" x14ac:dyDescent="0.25">
      <c r="B74" s="189"/>
      <c r="C74" s="174"/>
      <c r="D74" s="167"/>
      <c r="E74" s="201"/>
      <c r="F74" s="174" t="s">
        <v>77</v>
      </c>
      <c r="G74" s="168">
        <v>0</v>
      </c>
      <c r="H74" s="169"/>
      <c r="I74" s="174"/>
      <c r="J74" s="174"/>
      <c r="K74" s="174"/>
      <c r="L74" s="174"/>
      <c r="M74" s="174"/>
      <c r="N74" s="174"/>
      <c r="O74" s="174"/>
      <c r="P74" s="174"/>
      <c r="Q74" s="170"/>
    </row>
    <row r="75" spans="1:18" ht="119.25" customHeight="1" x14ac:dyDescent="0.2">
      <c r="B75" s="188">
        <v>20</v>
      </c>
      <c r="C75" s="203">
        <v>226585</v>
      </c>
      <c r="D75" s="205">
        <v>41372</v>
      </c>
      <c r="E75" s="200" t="s">
        <v>513</v>
      </c>
      <c r="F75" s="175" t="s">
        <v>95</v>
      </c>
      <c r="G75" s="118"/>
      <c r="H75" s="115" t="s">
        <v>514</v>
      </c>
      <c r="I75" s="115" t="s">
        <v>523</v>
      </c>
      <c r="J75" s="175" t="s">
        <v>426</v>
      </c>
      <c r="K75" s="175"/>
      <c r="L75" s="175"/>
      <c r="M75" s="175"/>
      <c r="N75" s="175"/>
      <c r="O75" s="175"/>
      <c r="P75" s="175"/>
      <c r="Q75" s="133"/>
    </row>
    <row r="76" spans="1:18" ht="30.75" thickBot="1" x14ac:dyDescent="0.25">
      <c r="B76" s="192"/>
      <c r="C76" s="204"/>
      <c r="D76" s="206"/>
      <c r="E76" s="202"/>
      <c r="F76" s="151" t="s">
        <v>364</v>
      </c>
      <c r="G76" s="120"/>
      <c r="H76" s="124" t="s">
        <v>367</v>
      </c>
      <c r="I76" s="151"/>
      <c r="J76" s="151"/>
      <c r="K76" s="151" t="s">
        <v>426</v>
      </c>
      <c r="L76" s="151"/>
      <c r="M76" s="151"/>
      <c r="N76" s="151"/>
      <c r="O76" s="151"/>
      <c r="P76" s="151"/>
      <c r="Q76" s="134"/>
    </row>
    <row r="77" spans="1:18" ht="15.75" thickBot="1" x14ac:dyDescent="0.25">
      <c r="B77" s="192"/>
      <c r="C77" s="174"/>
      <c r="D77" s="167"/>
      <c r="E77" s="202"/>
      <c r="F77" s="151" t="s">
        <v>72</v>
      </c>
      <c r="G77" s="120"/>
      <c r="H77" s="124"/>
      <c r="I77" s="151"/>
      <c r="J77" s="151"/>
      <c r="K77" s="151"/>
      <c r="L77" s="151"/>
      <c r="M77" s="151"/>
      <c r="N77" s="151"/>
      <c r="O77" s="151"/>
      <c r="P77" s="151"/>
      <c r="Q77" s="134"/>
    </row>
    <row r="78" spans="1:18" ht="15.75" thickBot="1" x14ac:dyDescent="0.25">
      <c r="B78" s="192"/>
      <c r="C78" s="174"/>
      <c r="D78" s="167"/>
      <c r="E78" s="202"/>
      <c r="F78" s="151" t="s">
        <v>467</v>
      </c>
      <c r="G78" s="120"/>
      <c r="H78" s="124"/>
      <c r="I78" s="151"/>
      <c r="J78" s="151"/>
      <c r="K78" s="151"/>
      <c r="L78" s="151"/>
      <c r="M78" s="151"/>
      <c r="N78" s="151"/>
      <c r="O78" s="151"/>
      <c r="P78" s="151"/>
      <c r="Q78" s="134"/>
    </row>
    <row r="79" spans="1:18" ht="15.75" thickBot="1" x14ac:dyDescent="0.25">
      <c r="B79" s="189"/>
      <c r="C79" s="174"/>
      <c r="D79" s="167"/>
      <c r="E79" s="201"/>
      <c r="F79" s="174" t="s">
        <v>77</v>
      </c>
      <c r="G79" s="168"/>
      <c r="H79" s="169"/>
      <c r="I79" s="174"/>
      <c r="J79" s="174"/>
      <c r="K79" s="174"/>
      <c r="L79" s="174"/>
      <c r="M79" s="174"/>
      <c r="N79" s="174"/>
      <c r="O79" s="174"/>
      <c r="P79" s="174"/>
      <c r="Q79" s="170"/>
    </row>
    <row r="80" spans="1:18" ht="119.25" customHeight="1" x14ac:dyDescent="0.2">
      <c r="B80" s="188">
        <v>21</v>
      </c>
      <c r="C80" s="203">
        <v>226585</v>
      </c>
      <c r="D80" s="205">
        <v>41372</v>
      </c>
      <c r="E80" s="200" t="s">
        <v>515</v>
      </c>
      <c r="F80" s="175" t="s">
        <v>95</v>
      </c>
      <c r="G80" s="118"/>
      <c r="H80" s="115" t="s">
        <v>516</v>
      </c>
      <c r="I80" s="175" t="s">
        <v>523</v>
      </c>
      <c r="J80" s="175" t="s">
        <v>426</v>
      </c>
      <c r="K80" s="175"/>
      <c r="L80" s="175"/>
      <c r="M80" s="175"/>
      <c r="N80" s="175"/>
      <c r="O80" s="175"/>
      <c r="P80" s="175"/>
      <c r="Q80" s="133"/>
    </row>
    <row r="81" spans="1:18" ht="30.75" thickBot="1" x14ac:dyDescent="0.25">
      <c r="B81" s="192"/>
      <c r="C81" s="204"/>
      <c r="D81" s="206"/>
      <c r="E81" s="202"/>
      <c r="F81" s="151" t="s">
        <v>364</v>
      </c>
      <c r="G81" s="120"/>
      <c r="H81" s="124" t="s">
        <v>367</v>
      </c>
      <c r="I81" s="151"/>
      <c r="J81" s="151"/>
      <c r="K81" s="151" t="s">
        <v>426</v>
      </c>
      <c r="L81" s="151"/>
      <c r="M81" s="151"/>
      <c r="N81" s="151"/>
      <c r="O81" s="151"/>
      <c r="P81" s="151"/>
      <c r="Q81" s="134"/>
    </row>
    <row r="82" spans="1:18" ht="15.75" thickBot="1" x14ac:dyDescent="0.25">
      <c r="B82" s="192"/>
      <c r="C82" s="174"/>
      <c r="D82" s="167"/>
      <c r="E82" s="202"/>
      <c r="F82" s="151" t="s">
        <v>72</v>
      </c>
      <c r="G82" s="120"/>
      <c r="H82" s="124"/>
      <c r="I82" s="151"/>
      <c r="J82" s="151"/>
      <c r="K82" s="151"/>
      <c r="L82" s="151"/>
      <c r="M82" s="151"/>
      <c r="N82" s="151"/>
      <c r="O82" s="151"/>
      <c r="P82" s="151"/>
      <c r="Q82" s="134"/>
    </row>
    <row r="83" spans="1:18" ht="15.75" thickBot="1" x14ac:dyDescent="0.25">
      <c r="B83" s="192"/>
      <c r="C83" s="174"/>
      <c r="D83" s="167"/>
      <c r="E83" s="202"/>
      <c r="F83" s="151" t="s">
        <v>467</v>
      </c>
      <c r="G83" s="120"/>
      <c r="H83" s="124"/>
      <c r="I83" s="151"/>
      <c r="J83" s="151"/>
      <c r="K83" s="151"/>
      <c r="L83" s="151"/>
      <c r="M83" s="151"/>
      <c r="N83" s="151"/>
      <c r="O83" s="151"/>
      <c r="P83" s="151"/>
      <c r="Q83" s="134"/>
    </row>
    <row r="84" spans="1:18" ht="15.75" thickBot="1" x14ac:dyDescent="0.25">
      <c r="B84" s="189"/>
      <c r="C84" s="174"/>
      <c r="D84" s="167"/>
      <c r="E84" s="201"/>
      <c r="F84" s="174" t="s">
        <v>77</v>
      </c>
      <c r="G84" s="168"/>
      <c r="H84" s="169"/>
      <c r="I84" s="174"/>
      <c r="J84" s="174"/>
      <c r="K84" s="174"/>
      <c r="L84" s="174"/>
      <c r="M84" s="174"/>
      <c r="N84" s="174"/>
      <c r="O84" s="174"/>
      <c r="P84" s="174"/>
      <c r="Q84" s="170"/>
    </row>
    <row r="85" spans="1:18" ht="181.5" customHeight="1" x14ac:dyDescent="0.2">
      <c r="A85" s="154"/>
      <c r="B85" s="188">
        <v>22</v>
      </c>
      <c r="C85" s="175">
        <v>273254</v>
      </c>
      <c r="D85" s="177">
        <v>41883</v>
      </c>
      <c r="E85" s="200" t="s">
        <v>370</v>
      </c>
      <c r="F85" s="175" t="s">
        <v>95</v>
      </c>
      <c r="G85" s="118">
        <v>3768145.9199999999</v>
      </c>
      <c r="H85" s="145" t="s">
        <v>470</v>
      </c>
      <c r="I85" s="115" t="s">
        <v>524</v>
      </c>
      <c r="J85" s="175" t="s">
        <v>336</v>
      </c>
      <c r="K85" s="175"/>
      <c r="L85" s="175" t="s">
        <v>371</v>
      </c>
      <c r="M85" s="175">
        <v>240</v>
      </c>
      <c r="N85" s="175" t="s">
        <v>476</v>
      </c>
      <c r="O85" s="175"/>
      <c r="P85" s="175"/>
      <c r="Q85" s="133"/>
      <c r="R85" s="132"/>
    </row>
    <row r="86" spans="1:18" ht="104.25" customHeight="1" thickBot="1" x14ac:dyDescent="0.25">
      <c r="A86" s="154"/>
      <c r="B86" s="189"/>
      <c r="C86" s="176"/>
      <c r="D86" s="178"/>
      <c r="E86" s="201"/>
      <c r="F86" s="176" t="s">
        <v>364</v>
      </c>
      <c r="G86" s="119">
        <v>855438.79</v>
      </c>
      <c r="H86" s="144" t="s">
        <v>372</v>
      </c>
      <c r="I86" s="176"/>
      <c r="J86" s="176"/>
      <c r="K86" s="176" t="s">
        <v>373</v>
      </c>
      <c r="L86" s="146" t="s">
        <v>374</v>
      </c>
      <c r="M86" s="176">
        <v>270</v>
      </c>
      <c r="N86" s="178" t="s">
        <v>476</v>
      </c>
      <c r="O86" s="176"/>
      <c r="P86" s="176"/>
      <c r="Q86" s="135"/>
      <c r="R86" s="132"/>
    </row>
    <row r="87" spans="1:18" ht="172.5" customHeight="1" x14ac:dyDescent="0.2">
      <c r="A87" s="154"/>
      <c r="B87" s="188">
        <v>23</v>
      </c>
      <c r="C87" s="175">
        <v>273254</v>
      </c>
      <c r="D87" s="177">
        <v>41883</v>
      </c>
      <c r="E87" s="200" t="s">
        <v>375</v>
      </c>
      <c r="F87" s="175" t="s">
        <v>95</v>
      </c>
      <c r="G87" s="118">
        <v>2289142.08</v>
      </c>
      <c r="H87" s="123" t="s">
        <v>517</v>
      </c>
      <c r="I87" s="175" t="s">
        <v>525</v>
      </c>
      <c r="J87" s="175" t="s">
        <v>431</v>
      </c>
      <c r="K87" s="175"/>
      <c r="L87" s="143" t="s">
        <v>430</v>
      </c>
      <c r="M87" s="175">
        <v>240</v>
      </c>
      <c r="N87" s="175" t="s">
        <v>477</v>
      </c>
      <c r="O87" s="175"/>
      <c r="P87" s="175"/>
      <c r="Q87" s="133"/>
      <c r="R87" s="132"/>
    </row>
    <row r="88" spans="1:18" ht="45.75" customHeight="1" thickBot="1" x14ac:dyDescent="0.25">
      <c r="A88" s="154"/>
      <c r="B88" s="189"/>
      <c r="C88" s="176"/>
      <c r="D88" s="178"/>
      <c r="E88" s="201"/>
      <c r="F88" s="176" t="s">
        <v>364</v>
      </c>
      <c r="G88" s="119">
        <v>110000</v>
      </c>
      <c r="H88" s="144" t="s">
        <v>450</v>
      </c>
      <c r="I88" s="176"/>
      <c r="J88" s="176"/>
      <c r="K88" s="176" t="s">
        <v>426</v>
      </c>
      <c r="L88" s="146"/>
      <c r="M88" s="176">
        <v>280</v>
      </c>
      <c r="N88" s="178" t="s">
        <v>477</v>
      </c>
      <c r="O88" s="176"/>
      <c r="P88" s="176"/>
      <c r="Q88" s="135"/>
      <c r="R88" s="132"/>
    </row>
    <row r="89" spans="1:18" ht="138.75" customHeight="1" x14ac:dyDescent="0.2">
      <c r="A89" s="154"/>
      <c r="B89" s="188">
        <v>24</v>
      </c>
      <c r="C89" s="175">
        <v>303267</v>
      </c>
      <c r="D89" s="177">
        <v>43145</v>
      </c>
      <c r="E89" s="200" t="s">
        <v>376</v>
      </c>
      <c r="F89" s="175" t="s">
        <v>95</v>
      </c>
      <c r="G89" s="118">
        <v>1579442.1</v>
      </c>
      <c r="H89" s="123" t="s">
        <v>471</v>
      </c>
      <c r="I89" s="175" t="s">
        <v>526</v>
      </c>
      <c r="J89" s="175" t="s">
        <v>377</v>
      </c>
      <c r="K89" s="175"/>
      <c r="L89" s="118">
        <v>4512691.7</v>
      </c>
      <c r="M89" s="175">
        <v>210</v>
      </c>
      <c r="N89" s="177">
        <v>43432</v>
      </c>
      <c r="O89" s="175"/>
      <c r="P89" s="175"/>
      <c r="Q89" s="133"/>
      <c r="R89" s="132"/>
    </row>
    <row r="90" spans="1:18" ht="53.25" customHeight="1" thickBot="1" x14ac:dyDescent="0.25">
      <c r="A90" s="154"/>
      <c r="B90" s="189"/>
      <c r="C90" s="176"/>
      <c r="D90" s="178"/>
      <c r="E90" s="201"/>
      <c r="F90" s="176" t="s">
        <v>364</v>
      </c>
      <c r="G90" s="119">
        <v>0</v>
      </c>
      <c r="H90" s="144" t="s">
        <v>450</v>
      </c>
      <c r="I90" s="176" t="s">
        <v>427</v>
      </c>
      <c r="J90" s="176"/>
      <c r="K90" s="176" t="s">
        <v>426</v>
      </c>
      <c r="L90" s="176" t="s">
        <v>427</v>
      </c>
      <c r="M90" s="176">
        <v>230</v>
      </c>
      <c r="N90" s="178">
        <v>43432</v>
      </c>
      <c r="O90" s="176"/>
      <c r="P90" s="176"/>
      <c r="Q90" s="135"/>
      <c r="R90" s="132"/>
    </row>
    <row r="91" spans="1:18" ht="81" customHeight="1" x14ac:dyDescent="0.2">
      <c r="A91" s="154"/>
      <c r="B91" s="188">
        <v>25</v>
      </c>
      <c r="C91" s="175">
        <v>220883</v>
      </c>
      <c r="D91" s="177">
        <v>43140</v>
      </c>
      <c r="E91" s="200" t="s">
        <v>379</v>
      </c>
      <c r="F91" s="175" t="s">
        <v>95</v>
      </c>
      <c r="G91" s="118">
        <v>1582048.13</v>
      </c>
      <c r="H91" s="123" t="s">
        <v>472</v>
      </c>
      <c r="I91" s="175" t="s">
        <v>527</v>
      </c>
      <c r="J91" s="175"/>
      <c r="K91" s="175"/>
      <c r="L91" s="175"/>
      <c r="M91" s="175"/>
      <c r="N91" s="175"/>
      <c r="O91" s="175"/>
      <c r="P91" s="175"/>
      <c r="Q91" s="133"/>
      <c r="R91" s="132"/>
    </row>
    <row r="92" spans="1:18" ht="72" customHeight="1" thickBot="1" x14ac:dyDescent="0.25">
      <c r="A92" s="154"/>
      <c r="B92" s="189"/>
      <c r="C92" s="176"/>
      <c r="D92" s="178"/>
      <c r="E92" s="201"/>
      <c r="F92" s="176" t="s">
        <v>364</v>
      </c>
      <c r="G92" s="119">
        <v>868440.6</v>
      </c>
      <c r="H92" s="147" t="s">
        <v>473</v>
      </c>
      <c r="I92" s="176" t="s">
        <v>427</v>
      </c>
      <c r="J92" s="176"/>
      <c r="K92" s="176"/>
      <c r="L92" s="176"/>
      <c r="M92" s="176"/>
      <c r="N92" s="176"/>
      <c r="O92" s="176"/>
      <c r="P92" s="176"/>
      <c r="Q92" s="135"/>
      <c r="R92" s="132"/>
    </row>
    <row r="93" spans="1:18" ht="141" customHeight="1" x14ac:dyDescent="0.2">
      <c r="A93" s="136"/>
      <c r="B93" s="207">
        <v>26</v>
      </c>
      <c r="C93" s="203">
        <v>305648</v>
      </c>
      <c r="D93" s="205">
        <v>43145</v>
      </c>
      <c r="E93" s="205" t="s">
        <v>380</v>
      </c>
      <c r="F93" s="175" t="s">
        <v>95</v>
      </c>
      <c r="G93" s="118">
        <v>1000527.61</v>
      </c>
      <c r="H93" s="123" t="s">
        <v>474</v>
      </c>
      <c r="I93" s="175" t="s">
        <v>526</v>
      </c>
      <c r="J93" s="175" t="s">
        <v>336</v>
      </c>
      <c r="K93" s="175"/>
      <c r="L93" s="118">
        <v>2858650.3</v>
      </c>
      <c r="M93" s="175">
        <v>210</v>
      </c>
      <c r="N93" s="177">
        <v>43452</v>
      </c>
      <c r="O93" s="175"/>
      <c r="P93" s="175"/>
      <c r="Q93" s="133"/>
    </row>
    <row r="94" spans="1:18" ht="45.75" customHeight="1" thickBot="1" x14ac:dyDescent="0.25">
      <c r="A94" s="136"/>
      <c r="B94" s="208"/>
      <c r="C94" s="204"/>
      <c r="D94" s="206"/>
      <c r="E94" s="204"/>
      <c r="F94" s="176" t="s">
        <v>364</v>
      </c>
      <c r="G94" s="119">
        <v>100000</v>
      </c>
      <c r="H94" s="147" t="s">
        <v>450</v>
      </c>
      <c r="I94" s="176" t="s">
        <v>427</v>
      </c>
      <c r="J94" s="176"/>
      <c r="K94" s="176" t="s">
        <v>426</v>
      </c>
      <c r="L94" s="176"/>
      <c r="M94" s="176"/>
      <c r="N94" s="176"/>
      <c r="O94" s="176"/>
      <c r="P94" s="176"/>
      <c r="Q94" s="135"/>
    </row>
    <row r="95" spans="1:18" ht="136.5" customHeight="1" x14ac:dyDescent="0.25">
      <c r="A95" s="137"/>
      <c r="B95" s="207">
        <v>27</v>
      </c>
      <c r="C95" s="203">
        <v>305648</v>
      </c>
      <c r="D95" s="205">
        <v>43145</v>
      </c>
      <c r="E95" s="205" t="s">
        <v>381</v>
      </c>
      <c r="F95" s="175" t="s">
        <v>95</v>
      </c>
      <c r="G95" s="118">
        <v>396853.51</v>
      </c>
      <c r="H95" s="150" t="s">
        <v>475</v>
      </c>
      <c r="I95" s="203" t="s">
        <v>528</v>
      </c>
      <c r="J95" s="175" t="s">
        <v>383</v>
      </c>
      <c r="K95" s="175"/>
      <c r="L95" s="118">
        <v>566933.57999999996</v>
      </c>
      <c r="M95" s="175">
        <v>90</v>
      </c>
      <c r="N95" s="175" t="s">
        <v>478</v>
      </c>
      <c r="O95" s="175"/>
      <c r="P95" s="175"/>
      <c r="Q95" s="133"/>
    </row>
    <row r="96" spans="1:18" ht="100.5" customHeight="1" thickBot="1" x14ac:dyDescent="0.25">
      <c r="A96" s="138"/>
      <c r="B96" s="208"/>
      <c r="C96" s="204"/>
      <c r="D96" s="206"/>
      <c r="E96" s="204"/>
      <c r="F96" s="176" t="s">
        <v>364</v>
      </c>
      <c r="G96" s="119">
        <v>149576.32999999999</v>
      </c>
      <c r="H96" s="148" t="s">
        <v>448</v>
      </c>
      <c r="I96" s="204"/>
      <c r="J96" s="176"/>
      <c r="K96" s="176" t="s">
        <v>384</v>
      </c>
      <c r="L96" s="119">
        <v>199435.11</v>
      </c>
      <c r="M96" s="176">
        <v>120</v>
      </c>
      <c r="N96" s="176" t="s">
        <v>478</v>
      </c>
      <c r="O96" s="176"/>
      <c r="P96" s="176"/>
      <c r="Q96" s="135"/>
    </row>
    <row r="97" spans="2:17" ht="141" customHeight="1" x14ac:dyDescent="0.2">
      <c r="B97" s="207">
        <v>28</v>
      </c>
      <c r="C97" s="203">
        <v>305648</v>
      </c>
      <c r="D97" s="205">
        <v>43145</v>
      </c>
      <c r="E97" s="205" t="s">
        <v>385</v>
      </c>
      <c r="F97" s="175" t="s">
        <v>95</v>
      </c>
      <c r="G97" s="118">
        <v>521533.6</v>
      </c>
      <c r="H97" s="150" t="s">
        <v>480</v>
      </c>
      <c r="I97" s="175" t="s">
        <v>529</v>
      </c>
      <c r="J97" s="175" t="s">
        <v>386</v>
      </c>
      <c r="K97" s="175"/>
      <c r="L97" s="118">
        <v>745047.62</v>
      </c>
      <c r="M97" s="175">
        <v>90</v>
      </c>
      <c r="N97" s="175" t="s">
        <v>479</v>
      </c>
      <c r="O97" s="175"/>
      <c r="P97" s="175"/>
      <c r="Q97" s="133"/>
    </row>
    <row r="98" spans="2:17" ht="93.75" customHeight="1" thickBot="1" x14ac:dyDescent="0.25">
      <c r="B98" s="208"/>
      <c r="C98" s="204"/>
      <c r="D98" s="206"/>
      <c r="E98" s="204"/>
      <c r="F98" s="176" t="s">
        <v>364</v>
      </c>
      <c r="G98" s="119">
        <v>181431.75</v>
      </c>
      <c r="H98" s="148" t="s">
        <v>387</v>
      </c>
      <c r="I98" s="176" t="s">
        <v>427</v>
      </c>
      <c r="J98" s="176"/>
      <c r="K98" s="176" t="s">
        <v>388</v>
      </c>
      <c r="L98" s="119">
        <v>241908.26</v>
      </c>
      <c r="M98" s="176">
        <v>120</v>
      </c>
      <c r="N98" s="176" t="s">
        <v>479</v>
      </c>
      <c r="O98" s="176"/>
      <c r="P98" s="176"/>
      <c r="Q98" s="135"/>
    </row>
    <row r="99" spans="2:17" ht="118.5" customHeight="1" x14ac:dyDescent="0.2">
      <c r="B99" s="207">
        <v>29</v>
      </c>
      <c r="C99" s="203">
        <v>305648</v>
      </c>
      <c r="D99" s="205">
        <v>43145</v>
      </c>
      <c r="E99" s="205" t="s">
        <v>389</v>
      </c>
      <c r="F99" s="175" t="s">
        <v>95</v>
      </c>
      <c r="G99" s="118">
        <v>1140396.8400000001</v>
      </c>
      <c r="H99" s="150" t="s">
        <v>481</v>
      </c>
      <c r="I99" s="175" t="s">
        <v>523</v>
      </c>
      <c r="J99" s="175" t="s">
        <v>390</v>
      </c>
      <c r="K99" s="175"/>
      <c r="L99" s="118">
        <v>1520529.12</v>
      </c>
      <c r="M99" s="175">
        <v>180</v>
      </c>
      <c r="N99" s="175" t="s">
        <v>482</v>
      </c>
      <c r="O99" s="175"/>
      <c r="P99" s="175"/>
      <c r="Q99" s="133"/>
    </row>
    <row r="100" spans="2:17" ht="59.25" customHeight="1" thickBot="1" x14ac:dyDescent="0.25">
      <c r="B100" s="208"/>
      <c r="C100" s="204"/>
      <c r="D100" s="206"/>
      <c r="E100" s="204"/>
      <c r="F100" s="176" t="s">
        <v>364</v>
      </c>
      <c r="G100" s="119">
        <v>263513.34999999998</v>
      </c>
      <c r="H100" s="148" t="s">
        <v>391</v>
      </c>
      <c r="I100" s="176" t="s">
        <v>427</v>
      </c>
      <c r="J100" s="176"/>
      <c r="K100" s="176" t="s">
        <v>392</v>
      </c>
      <c r="L100" s="119">
        <v>351351.13</v>
      </c>
      <c r="M100" s="176">
        <v>220</v>
      </c>
      <c r="N100" s="176" t="s">
        <v>482</v>
      </c>
      <c r="O100" s="176"/>
      <c r="P100" s="176"/>
      <c r="Q100" s="135"/>
    </row>
    <row r="101" spans="2:17" ht="109.5" customHeight="1" x14ac:dyDescent="0.2">
      <c r="B101" s="207">
        <v>30</v>
      </c>
      <c r="C101" s="203">
        <v>305648</v>
      </c>
      <c r="D101" s="205">
        <v>43145</v>
      </c>
      <c r="E101" s="205" t="s">
        <v>393</v>
      </c>
      <c r="F101" s="175" t="s">
        <v>95</v>
      </c>
      <c r="G101" s="118">
        <v>2384721.2000000002</v>
      </c>
      <c r="H101" s="123" t="s">
        <v>483</v>
      </c>
      <c r="I101" s="175" t="s">
        <v>523</v>
      </c>
      <c r="J101" s="175" t="s">
        <v>398</v>
      </c>
      <c r="K101" s="175"/>
      <c r="L101" s="118">
        <v>4041175.5</v>
      </c>
      <c r="M101" s="175">
        <v>210</v>
      </c>
      <c r="N101" s="177">
        <v>43851</v>
      </c>
      <c r="O101" s="175"/>
      <c r="P101" s="175"/>
      <c r="Q101" s="133"/>
    </row>
    <row r="102" spans="2:17" ht="101.25" customHeight="1" thickBot="1" x14ac:dyDescent="0.25">
      <c r="B102" s="208"/>
      <c r="C102" s="204"/>
      <c r="D102" s="206"/>
      <c r="E102" s="204"/>
      <c r="F102" s="176" t="s">
        <v>364</v>
      </c>
      <c r="G102" s="119">
        <v>348221.15</v>
      </c>
      <c r="H102" s="147" t="s">
        <v>484</v>
      </c>
      <c r="I102" s="176" t="s">
        <v>427</v>
      </c>
      <c r="J102" s="176"/>
      <c r="K102" s="176" t="s">
        <v>394</v>
      </c>
      <c r="L102" s="119">
        <v>535724.84</v>
      </c>
      <c r="M102" s="176">
        <v>250</v>
      </c>
      <c r="N102" s="178">
        <v>43851</v>
      </c>
      <c r="O102" s="176"/>
      <c r="P102" s="176"/>
      <c r="Q102" s="135"/>
    </row>
    <row r="103" spans="2:17" ht="87.75" customHeight="1" thickBot="1" x14ac:dyDescent="0.25">
      <c r="B103" s="188">
        <v>31</v>
      </c>
      <c r="C103" s="174"/>
      <c r="D103" s="167"/>
      <c r="E103" s="200" t="s">
        <v>486</v>
      </c>
      <c r="F103" s="175" t="s">
        <v>95</v>
      </c>
      <c r="G103" s="118">
        <v>2253138.9700000002</v>
      </c>
      <c r="H103" s="123" t="s">
        <v>487</v>
      </c>
      <c r="I103" s="175" t="s">
        <v>523</v>
      </c>
      <c r="J103" s="175"/>
      <c r="K103" s="175"/>
      <c r="L103" s="118"/>
      <c r="M103" s="175"/>
      <c r="N103" s="177"/>
      <c r="O103" s="175"/>
      <c r="P103" s="175"/>
      <c r="Q103" s="133"/>
    </row>
    <row r="104" spans="2:17" ht="86.25" customHeight="1" thickBot="1" x14ac:dyDescent="0.25">
      <c r="B104" s="189"/>
      <c r="C104" s="174"/>
      <c r="D104" s="167"/>
      <c r="E104" s="201"/>
      <c r="F104" s="174" t="s">
        <v>364</v>
      </c>
      <c r="G104" s="168">
        <v>450609.43</v>
      </c>
      <c r="H104" s="171" t="s">
        <v>488</v>
      </c>
      <c r="I104" s="174"/>
      <c r="J104" s="174"/>
      <c r="K104" s="174"/>
      <c r="L104" s="168"/>
      <c r="M104" s="174"/>
      <c r="N104" s="167"/>
      <c r="O104" s="174"/>
      <c r="P104" s="174"/>
      <c r="Q104" s="170"/>
    </row>
    <row r="105" spans="2:17" ht="99.75" customHeight="1" thickBot="1" x14ac:dyDescent="0.25">
      <c r="B105" s="188">
        <v>32</v>
      </c>
      <c r="C105" s="174"/>
      <c r="D105" s="167"/>
      <c r="E105" s="200" t="s">
        <v>489</v>
      </c>
      <c r="F105" s="175" t="s">
        <v>95</v>
      </c>
      <c r="G105" s="118">
        <v>515884.2</v>
      </c>
      <c r="H105" s="123" t="s">
        <v>492</v>
      </c>
      <c r="I105" s="175" t="s">
        <v>523</v>
      </c>
      <c r="J105" s="175"/>
      <c r="K105" s="175"/>
      <c r="L105" s="118"/>
      <c r="M105" s="175"/>
      <c r="N105" s="177"/>
      <c r="O105" s="175"/>
      <c r="P105" s="175"/>
      <c r="Q105" s="133"/>
    </row>
    <row r="106" spans="2:17" ht="15.75" thickBot="1" x14ac:dyDescent="0.25">
      <c r="B106" s="189"/>
      <c r="C106" s="174"/>
      <c r="D106" s="167"/>
      <c r="E106" s="201"/>
      <c r="F106" s="174" t="s">
        <v>364</v>
      </c>
      <c r="G106" s="168">
        <v>164015.28</v>
      </c>
      <c r="H106" s="171"/>
      <c r="I106" s="174"/>
      <c r="J106" s="174"/>
      <c r="K106" s="174"/>
      <c r="L106" s="168"/>
      <c r="M106" s="174"/>
      <c r="N106" s="167"/>
      <c r="O106" s="174"/>
      <c r="P106" s="174"/>
      <c r="Q106" s="170"/>
    </row>
    <row r="107" spans="2:17" ht="75.75" customHeight="1" thickBot="1" x14ac:dyDescent="0.25">
      <c r="B107" s="188">
        <v>33</v>
      </c>
      <c r="C107" s="174"/>
      <c r="D107" s="167"/>
      <c r="E107" s="200" t="s">
        <v>490</v>
      </c>
      <c r="F107" s="175" t="s">
        <v>95</v>
      </c>
      <c r="G107" s="118">
        <v>401648.4</v>
      </c>
      <c r="H107" s="123" t="s">
        <v>491</v>
      </c>
      <c r="I107" s="175" t="s">
        <v>523</v>
      </c>
      <c r="J107" s="175"/>
      <c r="K107" s="175"/>
      <c r="L107" s="118"/>
      <c r="M107" s="175"/>
      <c r="N107" s="177"/>
      <c r="O107" s="175"/>
      <c r="P107" s="175"/>
      <c r="Q107" s="133"/>
    </row>
    <row r="108" spans="2:17" ht="15.75" thickBot="1" x14ac:dyDescent="0.25">
      <c r="B108" s="189"/>
      <c r="C108" s="174"/>
      <c r="D108" s="167"/>
      <c r="E108" s="201"/>
      <c r="F108" s="174" t="s">
        <v>364</v>
      </c>
      <c r="G108" s="168">
        <v>82053.66</v>
      </c>
      <c r="H108" s="171"/>
      <c r="I108" s="174"/>
      <c r="J108" s="174"/>
      <c r="K108" s="174"/>
      <c r="L108" s="168"/>
      <c r="M108" s="174"/>
      <c r="N108" s="167"/>
      <c r="O108" s="174"/>
      <c r="P108" s="174"/>
      <c r="Q108" s="170"/>
    </row>
    <row r="109" spans="2:17" ht="102.75" customHeight="1" thickBot="1" x14ac:dyDescent="0.25">
      <c r="B109" s="294">
        <v>34</v>
      </c>
      <c r="C109" s="139"/>
      <c r="D109" s="149"/>
      <c r="E109" s="139" t="s">
        <v>28</v>
      </c>
      <c r="F109" s="139" t="s">
        <v>77</v>
      </c>
      <c r="G109" s="295">
        <v>236230</v>
      </c>
      <c r="H109" s="299" t="s">
        <v>501</v>
      </c>
      <c r="I109" s="139"/>
      <c r="J109" s="139" t="s">
        <v>61</v>
      </c>
      <c r="K109" s="139" t="s">
        <v>61</v>
      </c>
      <c r="L109" s="139" t="s">
        <v>61</v>
      </c>
      <c r="M109" s="139" t="s">
        <v>61</v>
      </c>
      <c r="N109" s="139" t="s">
        <v>61</v>
      </c>
      <c r="O109" s="139" t="s">
        <v>61</v>
      </c>
      <c r="P109" s="139" t="s">
        <v>61</v>
      </c>
      <c r="Q109" s="297" t="s">
        <v>61</v>
      </c>
    </row>
    <row r="110" spans="2:17" ht="131.25" customHeight="1" thickBot="1" x14ac:dyDescent="0.25">
      <c r="B110" s="294">
        <v>35</v>
      </c>
      <c r="C110" s="139"/>
      <c r="D110" s="149"/>
      <c r="E110" s="139" t="s">
        <v>65</v>
      </c>
      <c r="F110" s="139" t="s">
        <v>77</v>
      </c>
      <c r="G110" s="295">
        <v>602849.88</v>
      </c>
      <c r="H110" s="296" t="s">
        <v>502</v>
      </c>
      <c r="I110" s="300" t="s">
        <v>399</v>
      </c>
      <c r="J110" s="139"/>
      <c r="K110" s="139" t="s">
        <v>61</v>
      </c>
      <c r="L110" s="139" t="s">
        <v>61</v>
      </c>
      <c r="M110" s="139" t="s">
        <v>61</v>
      </c>
      <c r="N110" s="139" t="s">
        <v>61</v>
      </c>
      <c r="O110" s="139" t="s">
        <v>61</v>
      </c>
      <c r="P110" s="139" t="s">
        <v>61</v>
      </c>
      <c r="Q110" s="297" t="s">
        <v>61</v>
      </c>
    </row>
    <row r="111" spans="2:17" ht="114" customHeight="1" thickBot="1" x14ac:dyDescent="0.25">
      <c r="B111" s="294">
        <v>36</v>
      </c>
      <c r="C111" s="139"/>
      <c r="D111" s="149"/>
      <c r="E111" s="139" t="s">
        <v>400</v>
      </c>
      <c r="F111" s="139" t="s">
        <v>77</v>
      </c>
      <c r="G111" s="295">
        <v>758343</v>
      </c>
      <c r="H111" s="296" t="s">
        <v>503</v>
      </c>
      <c r="I111" s="301" t="s">
        <v>399</v>
      </c>
      <c r="J111" s="303"/>
      <c r="K111" s="139" t="s">
        <v>61</v>
      </c>
      <c r="L111" s="139" t="s">
        <v>61</v>
      </c>
      <c r="M111" s="139" t="s">
        <v>61</v>
      </c>
      <c r="N111" s="139" t="s">
        <v>61</v>
      </c>
      <c r="O111" s="139" t="s">
        <v>61</v>
      </c>
      <c r="P111" s="139" t="s">
        <v>61</v>
      </c>
      <c r="Q111" s="297" t="s">
        <v>61</v>
      </c>
    </row>
    <row r="112" spans="2:17" ht="101.25" customHeight="1" thickBot="1" x14ac:dyDescent="0.25">
      <c r="B112" s="294">
        <v>37</v>
      </c>
      <c r="C112" s="139"/>
      <c r="D112" s="149"/>
      <c r="E112" s="139" t="s">
        <v>401</v>
      </c>
      <c r="F112" s="139" t="s">
        <v>77</v>
      </c>
      <c r="G112" s="295">
        <v>45000</v>
      </c>
      <c r="H112" s="296" t="s">
        <v>504</v>
      </c>
      <c r="I112" s="302" t="s">
        <v>402</v>
      </c>
      <c r="J112" s="139" t="s">
        <v>61</v>
      </c>
      <c r="K112" s="139" t="s">
        <v>61</v>
      </c>
      <c r="L112" s="139" t="s">
        <v>61</v>
      </c>
      <c r="M112" s="139" t="s">
        <v>61</v>
      </c>
      <c r="N112" s="139" t="s">
        <v>61</v>
      </c>
      <c r="O112" s="139" t="s">
        <v>61</v>
      </c>
      <c r="P112" s="139" t="s">
        <v>61</v>
      </c>
      <c r="Q112" s="297" t="s">
        <v>61</v>
      </c>
    </row>
    <row r="114" spans="2:5" ht="25.5" customHeight="1" x14ac:dyDescent="0.2">
      <c r="B114" s="209" t="s">
        <v>455</v>
      </c>
      <c r="C114" s="209"/>
      <c r="D114" s="209"/>
      <c r="E114" s="209"/>
    </row>
  </sheetData>
  <autoFilter ref="A4:Q112">
    <filterColumn colId="9" showButton="0"/>
    <filterColumn colId="10" showButton="0"/>
    <filterColumn colId="11" showButton="0"/>
    <filterColumn colId="12" showButton="0"/>
  </autoFilter>
  <mergeCells count="104">
    <mergeCell ref="B89:B90"/>
    <mergeCell ref="E89:E90"/>
    <mergeCell ref="E91:E92"/>
    <mergeCell ref="E103:E104"/>
    <mergeCell ref="B103:B104"/>
    <mergeCell ref="B105:B106"/>
    <mergeCell ref="E105:E106"/>
    <mergeCell ref="B107:B108"/>
    <mergeCell ref="E107:E108"/>
    <mergeCell ref="B99:B100"/>
    <mergeCell ref="C99:C100"/>
    <mergeCell ref="D99:D100"/>
    <mergeCell ref="E99:E100"/>
    <mergeCell ref="B93:B94"/>
    <mergeCell ref="C93:C94"/>
    <mergeCell ref="D93:D94"/>
    <mergeCell ref="E93:E94"/>
    <mergeCell ref="B114:E114"/>
    <mergeCell ref="B101:B102"/>
    <mergeCell ref="C101:C102"/>
    <mergeCell ref="D101:D102"/>
    <mergeCell ref="E101:E102"/>
    <mergeCell ref="E30:E34"/>
    <mergeCell ref="B30:B34"/>
    <mergeCell ref="E52:E56"/>
    <mergeCell ref="B52:B56"/>
    <mergeCell ref="E67:E69"/>
    <mergeCell ref="B67:B69"/>
    <mergeCell ref="E35:E37"/>
    <mergeCell ref="C35:C37"/>
    <mergeCell ref="D35:D37"/>
    <mergeCell ref="E40:E42"/>
    <mergeCell ref="B40:B42"/>
    <mergeCell ref="E43:E45"/>
    <mergeCell ref="B43:B45"/>
    <mergeCell ref="E46:E48"/>
    <mergeCell ref="B46:B48"/>
    <mergeCell ref="B50:B51"/>
    <mergeCell ref="C50:C51"/>
    <mergeCell ref="D50:D51"/>
    <mergeCell ref="E50:E51"/>
    <mergeCell ref="I95:I96"/>
    <mergeCell ref="B97:B98"/>
    <mergeCell ref="C97:C98"/>
    <mergeCell ref="D97:D98"/>
    <mergeCell ref="E97:E98"/>
    <mergeCell ref="B95:B96"/>
    <mergeCell ref="C95:C96"/>
    <mergeCell ref="D95:D96"/>
    <mergeCell ref="E95:E96"/>
    <mergeCell ref="E85:E86"/>
    <mergeCell ref="B87:B88"/>
    <mergeCell ref="E87:E88"/>
    <mergeCell ref="E57:E61"/>
    <mergeCell ref="B62:B66"/>
    <mergeCell ref="E62:E66"/>
    <mergeCell ref="B85:B86"/>
    <mergeCell ref="B75:B79"/>
    <mergeCell ref="C75:C76"/>
    <mergeCell ref="D75:D76"/>
    <mergeCell ref="E75:E79"/>
    <mergeCell ref="B80:B84"/>
    <mergeCell ref="C80:C81"/>
    <mergeCell ref="D80:D81"/>
    <mergeCell ref="E80:E84"/>
    <mergeCell ref="C70:C71"/>
    <mergeCell ref="D70:D71"/>
    <mergeCell ref="B70:B74"/>
    <mergeCell ref="E70:E74"/>
    <mergeCell ref="C18:C21"/>
    <mergeCell ref="B4:B5"/>
    <mergeCell ref="B6:B9"/>
    <mergeCell ref="B14:B17"/>
    <mergeCell ref="C14:C17"/>
    <mergeCell ref="J4:N4"/>
    <mergeCell ref="I4:I5"/>
    <mergeCell ref="G4:G5"/>
    <mergeCell ref="E4:E5"/>
    <mergeCell ref="H4:H5"/>
    <mergeCell ref="F4:F5"/>
    <mergeCell ref="B91:B92"/>
    <mergeCell ref="B3:G3"/>
    <mergeCell ref="B22:B25"/>
    <mergeCell ref="E22:E25"/>
    <mergeCell ref="E14:E17"/>
    <mergeCell ref="E18:E21"/>
    <mergeCell ref="E6:E9"/>
    <mergeCell ref="D10:D13"/>
    <mergeCell ref="D18:D21"/>
    <mergeCell ref="E26:E29"/>
    <mergeCell ref="B26:B29"/>
    <mergeCell ref="E38:E39"/>
    <mergeCell ref="B38:B39"/>
    <mergeCell ref="B57:B61"/>
    <mergeCell ref="E10:E13"/>
    <mergeCell ref="B35:B37"/>
    <mergeCell ref="D14:D17"/>
    <mergeCell ref="D4:D5"/>
    <mergeCell ref="C4:C5"/>
    <mergeCell ref="D6:D9"/>
    <mergeCell ref="B10:B13"/>
    <mergeCell ref="C10:C13"/>
    <mergeCell ref="C6:C9"/>
    <mergeCell ref="B18:B21"/>
  </mergeCells>
  <phoneticPr fontId="24" type="noConversion"/>
  <printOptions horizontalCentered="1"/>
  <pageMargins left="0.19685039370078741" right="0.19685039370078741" top="0.78740157480314965" bottom="0.39370078740157483" header="0.43307086614173229" footer="0"/>
  <pageSetup paperSize="9" scale="35" fitToHeight="4" orientation="landscape" horizontalDpi="4294967294" verticalDpi="4294967294" r:id="rId1"/>
  <headerFooter alignWithMargins="0"/>
  <rowBreaks count="2" manualBreakCount="2">
    <brk id="34" max="16" man="1"/>
    <brk id="17"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232"/>
      <c r="C2" s="232"/>
      <c r="D2" s="232"/>
      <c r="E2" s="232"/>
      <c r="F2" s="232"/>
      <c r="G2" s="232"/>
      <c r="H2" s="232"/>
      <c r="I2" s="232"/>
      <c r="J2" s="232"/>
      <c r="K2" s="232"/>
      <c r="L2" s="232"/>
    </row>
    <row r="3" spans="2:12" ht="21" customHeight="1" x14ac:dyDescent="0.2">
      <c r="B3" s="233" t="s">
        <v>282</v>
      </c>
      <c r="C3" s="233"/>
      <c r="D3" s="233"/>
      <c r="E3" s="233"/>
      <c r="F3" s="233"/>
      <c r="G3" s="233"/>
      <c r="H3" s="233"/>
      <c r="I3" s="233"/>
      <c r="J3" s="233"/>
      <c r="K3" s="233"/>
      <c r="L3" s="233"/>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234" t="s">
        <v>123</v>
      </c>
      <c r="C6" s="226">
        <v>1</v>
      </c>
      <c r="D6" s="229" t="s">
        <v>61</v>
      </c>
      <c r="E6" s="229" t="s">
        <v>61</v>
      </c>
      <c r="F6" s="218" t="s">
        <v>0</v>
      </c>
      <c r="G6" s="67" t="s">
        <v>72</v>
      </c>
      <c r="H6" s="68">
        <v>20062731.359999999</v>
      </c>
      <c r="I6" s="68">
        <v>20062731.359999999</v>
      </c>
      <c r="J6" s="69">
        <f>+H6-I6</f>
        <v>0</v>
      </c>
      <c r="K6" s="70" t="s">
        <v>52</v>
      </c>
      <c r="L6" s="71" t="s">
        <v>62</v>
      </c>
    </row>
    <row r="7" spans="2:12" ht="73.5" customHeight="1" thickBot="1" x14ac:dyDescent="0.25">
      <c r="B7" s="234"/>
      <c r="C7" s="228"/>
      <c r="D7" s="231"/>
      <c r="E7" s="231"/>
      <c r="F7" s="219"/>
      <c r="G7" s="73" t="s">
        <v>77</v>
      </c>
      <c r="H7" s="74">
        <v>37622611</v>
      </c>
      <c r="I7" s="74">
        <v>37622611</v>
      </c>
      <c r="J7" s="75">
        <f t="shared" ref="J7:J69" si="0">+H7-I7</f>
        <v>0</v>
      </c>
      <c r="K7" s="72" t="s">
        <v>96</v>
      </c>
      <c r="L7" s="76" t="s">
        <v>103</v>
      </c>
    </row>
    <row r="8" spans="2:12" ht="63" customHeight="1" thickBot="1" x14ac:dyDescent="0.25">
      <c r="B8" s="234"/>
      <c r="C8" s="77">
        <v>2</v>
      </c>
      <c r="D8" s="78" t="s">
        <v>61</v>
      </c>
      <c r="E8" s="78" t="s">
        <v>61</v>
      </c>
      <c r="F8" s="79" t="s">
        <v>1</v>
      </c>
      <c r="G8" s="79" t="s">
        <v>95</v>
      </c>
      <c r="H8" s="80">
        <v>986076</v>
      </c>
      <c r="I8" s="80">
        <v>500000</v>
      </c>
      <c r="J8" s="81">
        <f>+H8-I8</f>
        <v>486076</v>
      </c>
      <c r="K8" s="82" t="s">
        <v>97</v>
      </c>
      <c r="L8" s="83" t="s">
        <v>104</v>
      </c>
    </row>
    <row r="9" spans="2:12" ht="57.75" customHeight="1" x14ac:dyDescent="0.2">
      <c r="B9" s="234"/>
      <c r="C9" s="226">
        <v>3</v>
      </c>
      <c r="D9" s="229">
        <v>180989</v>
      </c>
      <c r="E9" s="229" t="s">
        <v>40</v>
      </c>
      <c r="F9" s="218" t="s">
        <v>7</v>
      </c>
      <c r="G9" s="67" t="s">
        <v>95</v>
      </c>
      <c r="H9" s="68">
        <v>55937.77</v>
      </c>
      <c r="I9" s="68">
        <v>55937.77</v>
      </c>
      <c r="J9" s="69">
        <f t="shared" si="0"/>
        <v>0</v>
      </c>
      <c r="K9" s="70" t="s">
        <v>97</v>
      </c>
      <c r="L9" s="71" t="s">
        <v>86</v>
      </c>
    </row>
    <row r="10" spans="2:12" ht="31.15" customHeight="1" x14ac:dyDescent="0.2">
      <c r="B10" s="234"/>
      <c r="C10" s="227"/>
      <c r="D10" s="230"/>
      <c r="E10" s="230"/>
      <c r="F10" s="213"/>
      <c r="G10" s="86" t="s">
        <v>72</v>
      </c>
      <c r="H10" s="87">
        <v>139983.38</v>
      </c>
      <c r="I10" s="87">
        <v>70834.960000000006</v>
      </c>
      <c r="J10" s="88">
        <f t="shared" si="0"/>
        <v>69148.42</v>
      </c>
      <c r="K10" s="89" t="s">
        <v>80</v>
      </c>
      <c r="L10" s="210" t="s">
        <v>105</v>
      </c>
    </row>
    <row r="11" spans="2:12" ht="31.9" customHeight="1" thickBot="1" x14ac:dyDescent="0.25">
      <c r="B11" s="234"/>
      <c r="C11" s="228"/>
      <c r="D11" s="231"/>
      <c r="E11" s="231"/>
      <c r="F11" s="219"/>
      <c r="G11" s="73" t="s">
        <v>77</v>
      </c>
      <c r="H11" s="74">
        <v>742641.03</v>
      </c>
      <c r="I11" s="74">
        <v>0</v>
      </c>
      <c r="J11" s="88">
        <f t="shared" si="0"/>
        <v>742641.03</v>
      </c>
      <c r="K11" s="72" t="s">
        <v>80</v>
      </c>
      <c r="L11" s="211"/>
    </row>
    <row r="12" spans="2:12" ht="37.9" customHeight="1" x14ac:dyDescent="0.2">
      <c r="B12" s="234"/>
      <c r="C12" s="226">
        <v>4</v>
      </c>
      <c r="D12" s="229">
        <v>181085</v>
      </c>
      <c r="E12" s="229" t="s">
        <v>40</v>
      </c>
      <c r="F12" s="218" t="s">
        <v>28</v>
      </c>
      <c r="G12" s="67" t="s">
        <v>95</v>
      </c>
      <c r="H12" s="68">
        <v>31400</v>
      </c>
      <c r="I12" s="68">
        <v>0</v>
      </c>
      <c r="J12" s="69">
        <f t="shared" si="0"/>
        <v>31400</v>
      </c>
      <c r="K12" s="70" t="s">
        <v>98</v>
      </c>
      <c r="L12" s="214" t="s">
        <v>106</v>
      </c>
    </row>
    <row r="13" spans="2:12" ht="62.25" customHeight="1" thickBot="1" x14ac:dyDescent="0.25">
      <c r="B13" s="234"/>
      <c r="C13" s="228">
        <v>3</v>
      </c>
      <c r="D13" s="231">
        <v>180989</v>
      </c>
      <c r="E13" s="231" t="s">
        <v>40</v>
      </c>
      <c r="F13" s="219"/>
      <c r="G13" s="73" t="s">
        <v>77</v>
      </c>
      <c r="H13" s="74">
        <v>5526271.46</v>
      </c>
      <c r="I13" s="74">
        <v>2210508.5840000003</v>
      </c>
      <c r="J13" s="75">
        <f t="shared" si="0"/>
        <v>3315762.8759999997</v>
      </c>
      <c r="K13" s="90" t="s">
        <v>97</v>
      </c>
      <c r="L13" s="211"/>
    </row>
    <row r="14" spans="2:12" ht="48" customHeight="1" x14ac:dyDescent="0.2">
      <c r="B14" s="234"/>
      <c r="C14" s="226">
        <v>5</v>
      </c>
      <c r="D14" s="229">
        <v>1809209</v>
      </c>
      <c r="E14" s="229" t="s">
        <v>40</v>
      </c>
      <c r="F14" s="218" t="s">
        <v>29</v>
      </c>
      <c r="G14" s="67" t="s">
        <v>95</v>
      </c>
      <c r="H14" s="68">
        <v>31400</v>
      </c>
      <c r="I14" s="68">
        <v>0</v>
      </c>
      <c r="J14" s="69">
        <f t="shared" si="0"/>
        <v>31400</v>
      </c>
      <c r="K14" s="70" t="s">
        <v>98</v>
      </c>
      <c r="L14" s="214" t="s">
        <v>106</v>
      </c>
    </row>
    <row r="15" spans="2:12" ht="63.75" customHeight="1" thickBot="1" x14ac:dyDescent="0.25">
      <c r="B15" s="234"/>
      <c r="C15" s="228">
        <v>4</v>
      </c>
      <c r="D15" s="231">
        <v>1809209</v>
      </c>
      <c r="E15" s="231" t="s">
        <v>40</v>
      </c>
      <c r="F15" s="219"/>
      <c r="G15" s="73" t="s">
        <v>77</v>
      </c>
      <c r="H15" s="74">
        <v>1204125.5</v>
      </c>
      <c r="I15" s="74">
        <v>481650.2</v>
      </c>
      <c r="J15" s="75">
        <f t="shared" si="0"/>
        <v>722475.3</v>
      </c>
      <c r="K15" s="90" t="s">
        <v>97</v>
      </c>
      <c r="L15" s="211"/>
    </row>
    <row r="16" spans="2:12" ht="41.25" customHeight="1" x14ac:dyDescent="0.2">
      <c r="B16" s="234"/>
      <c r="C16" s="226">
        <v>6</v>
      </c>
      <c r="D16" s="229">
        <v>181094</v>
      </c>
      <c r="E16" s="229" t="s">
        <v>40</v>
      </c>
      <c r="F16" s="218" t="s">
        <v>30</v>
      </c>
      <c r="G16" s="67" t="s">
        <v>95</v>
      </c>
      <c r="H16" s="68">
        <v>31700</v>
      </c>
      <c r="I16" s="68">
        <v>0</v>
      </c>
      <c r="J16" s="69">
        <f t="shared" si="0"/>
        <v>31700</v>
      </c>
      <c r="K16" s="70" t="s">
        <v>98</v>
      </c>
      <c r="L16" s="214" t="s">
        <v>106</v>
      </c>
    </row>
    <row r="17" spans="2:14" ht="60.75" customHeight="1" thickBot="1" x14ac:dyDescent="0.25">
      <c r="B17" s="234"/>
      <c r="C17" s="228">
        <v>5</v>
      </c>
      <c r="D17" s="231">
        <v>181094</v>
      </c>
      <c r="E17" s="231" t="s">
        <v>40</v>
      </c>
      <c r="F17" s="219" t="s">
        <v>4</v>
      </c>
      <c r="G17" s="73" t="s">
        <v>77</v>
      </c>
      <c r="H17" s="74">
        <v>1342750</v>
      </c>
      <c r="I17" s="74">
        <v>537100</v>
      </c>
      <c r="J17" s="75">
        <f t="shared" si="0"/>
        <v>805650</v>
      </c>
      <c r="K17" s="90" t="s">
        <v>97</v>
      </c>
      <c r="L17" s="211"/>
    </row>
    <row r="18" spans="2:14" ht="63.6" customHeight="1" thickBot="1" x14ac:dyDescent="0.25">
      <c r="B18" s="234"/>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234"/>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234"/>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234"/>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234"/>
      <c r="C22" s="226">
        <v>11</v>
      </c>
      <c r="D22" s="229">
        <v>269832</v>
      </c>
      <c r="E22" s="229" t="s">
        <v>49</v>
      </c>
      <c r="F22" s="218" t="s">
        <v>11</v>
      </c>
      <c r="G22" s="67" t="s">
        <v>72</v>
      </c>
      <c r="H22" s="68">
        <v>1330082.0900000001</v>
      </c>
      <c r="I22" s="235">
        <v>1510047.5</v>
      </c>
      <c r="J22" s="242">
        <f>+H22+H23-I22</f>
        <v>2161436.9400000004</v>
      </c>
      <c r="K22" s="240" t="s">
        <v>100</v>
      </c>
      <c r="L22" s="238" t="s">
        <v>278</v>
      </c>
      <c r="N22">
        <f>+H22*0.4</f>
        <v>532032.83600000001</v>
      </c>
    </row>
    <row r="23" spans="2:14" ht="45.6" customHeight="1" thickBot="1" x14ac:dyDescent="0.25">
      <c r="B23" s="234"/>
      <c r="C23" s="228"/>
      <c r="D23" s="231"/>
      <c r="E23" s="231"/>
      <c r="F23" s="219"/>
      <c r="G23" s="73" t="s">
        <v>77</v>
      </c>
      <c r="H23" s="74">
        <v>2341402.35</v>
      </c>
      <c r="I23" s="237"/>
      <c r="J23" s="243"/>
      <c r="K23" s="241"/>
      <c r="L23" s="239"/>
      <c r="N23" s="27">
        <f>+I22-N22</f>
        <v>978014.66399999999</v>
      </c>
    </row>
    <row r="24" spans="2:14" ht="30.6" customHeight="1" x14ac:dyDescent="0.2">
      <c r="B24" s="234"/>
      <c r="C24" s="226">
        <v>12</v>
      </c>
      <c r="D24" s="229">
        <v>274698</v>
      </c>
      <c r="E24" s="229" t="s">
        <v>83</v>
      </c>
      <c r="F24" s="218" t="s">
        <v>51</v>
      </c>
      <c r="G24" s="67" t="s">
        <v>95</v>
      </c>
      <c r="H24" s="68">
        <v>30962</v>
      </c>
      <c r="I24" s="68">
        <v>0</v>
      </c>
      <c r="J24" s="69">
        <f t="shared" si="0"/>
        <v>30962</v>
      </c>
      <c r="K24" s="70" t="s">
        <v>88</v>
      </c>
      <c r="L24" s="214" t="s">
        <v>275</v>
      </c>
    </row>
    <row r="25" spans="2:14" ht="42.6" customHeight="1" x14ac:dyDescent="0.2">
      <c r="B25" s="234"/>
      <c r="C25" s="227"/>
      <c r="D25" s="230"/>
      <c r="E25" s="230"/>
      <c r="F25" s="213"/>
      <c r="G25" s="86" t="s">
        <v>72</v>
      </c>
      <c r="H25" s="87">
        <v>911156.6</v>
      </c>
      <c r="I25" s="87">
        <v>1680000</v>
      </c>
      <c r="J25" s="91">
        <f t="shared" si="0"/>
        <v>-768843.4</v>
      </c>
      <c r="K25" s="89" t="s">
        <v>101</v>
      </c>
      <c r="L25" s="210"/>
    </row>
    <row r="26" spans="2:14" ht="36.6" customHeight="1" thickBot="1" x14ac:dyDescent="0.25">
      <c r="B26" s="234"/>
      <c r="C26" s="228"/>
      <c r="D26" s="231"/>
      <c r="E26" s="231"/>
      <c r="F26" s="219"/>
      <c r="G26" s="73" t="s">
        <v>77</v>
      </c>
      <c r="H26" s="74">
        <v>8375698</v>
      </c>
      <c r="I26" s="74">
        <v>5220000</v>
      </c>
      <c r="J26" s="75">
        <f t="shared" si="0"/>
        <v>3155698</v>
      </c>
      <c r="K26" s="72" t="s">
        <v>26</v>
      </c>
      <c r="L26" s="211"/>
    </row>
    <row r="27" spans="2:14" ht="71.25" customHeight="1" thickBot="1" x14ac:dyDescent="0.25">
      <c r="B27" s="234"/>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234"/>
      <c r="C28" s="226">
        <v>14</v>
      </c>
      <c r="D28" s="229">
        <v>273254</v>
      </c>
      <c r="E28" s="229" t="s">
        <v>82</v>
      </c>
      <c r="F28" s="218" t="s">
        <v>56</v>
      </c>
      <c r="G28" s="67" t="s">
        <v>95</v>
      </c>
      <c r="H28" s="68">
        <v>84530</v>
      </c>
      <c r="I28" s="68">
        <v>84530</v>
      </c>
      <c r="J28" s="69">
        <f t="shared" si="0"/>
        <v>0</v>
      </c>
      <c r="K28" s="70" t="s">
        <v>101</v>
      </c>
      <c r="L28" s="71" t="s">
        <v>91</v>
      </c>
    </row>
    <row r="29" spans="2:14" ht="30" customHeight="1" x14ac:dyDescent="0.2">
      <c r="B29" s="234"/>
      <c r="C29" s="227"/>
      <c r="D29" s="230"/>
      <c r="E29" s="230"/>
      <c r="F29" s="213"/>
      <c r="G29" s="86" t="s">
        <v>72</v>
      </c>
      <c r="H29" s="87">
        <v>138122</v>
      </c>
      <c r="I29" s="87">
        <v>0</v>
      </c>
      <c r="J29" s="88">
        <f t="shared" si="0"/>
        <v>138122</v>
      </c>
      <c r="K29" s="89" t="s">
        <v>80</v>
      </c>
      <c r="L29" s="210" t="s">
        <v>271</v>
      </c>
    </row>
    <row r="30" spans="2:14" ht="27" customHeight="1" thickBot="1" x14ac:dyDescent="0.25">
      <c r="B30" s="234"/>
      <c r="C30" s="228"/>
      <c r="D30" s="231"/>
      <c r="E30" s="231"/>
      <c r="F30" s="219"/>
      <c r="G30" s="73" t="s">
        <v>77</v>
      </c>
      <c r="H30" s="74">
        <v>887354</v>
      </c>
      <c r="I30" s="74">
        <v>0</v>
      </c>
      <c r="J30" s="75">
        <f t="shared" si="0"/>
        <v>887354</v>
      </c>
      <c r="K30" s="72" t="s">
        <v>80</v>
      </c>
      <c r="L30" s="211"/>
    </row>
    <row r="31" spans="2:14" ht="51" customHeight="1" thickBot="1" x14ac:dyDescent="0.25">
      <c r="B31" s="234"/>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234"/>
      <c r="C32" s="226">
        <v>16</v>
      </c>
      <c r="D32" s="229">
        <v>292317</v>
      </c>
      <c r="E32" s="229" t="s">
        <v>85</v>
      </c>
      <c r="F32" s="218" t="s">
        <v>60</v>
      </c>
      <c r="G32" s="67" t="s">
        <v>95</v>
      </c>
      <c r="H32" s="68">
        <v>229564</v>
      </c>
      <c r="I32" s="235">
        <v>22000000</v>
      </c>
      <c r="J32" s="223">
        <f>+H32+H33+H34-I32</f>
        <v>-4000000</v>
      </c>
      <c r="K32" s="215" t="s">
        <v>26</v>
      </c>
      <c r="L32" s="214" t="s">
        <v>276</v>
      </c>
    </row>
    <row r="33" spans="2:12" ht="30.6" customHeight="1" x14ac:dyDescent="0.2">
      <c r="B33" s="234"/>
      <c r="C33" s="227"/>
      <c r="D33" s="230"/>
      <c r="E33" s="230"/>
      <c r="F33" s="213"/>
      <c r="G33" s="86" t="s">
        <v>72</v>
      </c>
      <c r="H33" s="87">
        <v>7059782</v>
      </c>
      <c r="I33" s="236"/>
      <c r="J33" s="224"/>
      <c r="K33" s="216"/>
      <c r="L33" s="210"/>
    </row>
    <row r="34" spans="2:12" ht="25.15" customHeight="1" thickBot="1" x14ac:dyDescent="0.25">
      <c r="B34" s="234"/>
      <c r="C34" s="228"/>
      <c r="D34" s="231"/>
      <c r="E34" s="231"/>
      <c r="F34" s="219"/>
      <c r="G34" s="73" t="s">
        <v>77</v>
      </c>
      <c r="H34" s="74">
        <v>10710654</v>
      </c>
      <c r="I34" s="237"/>
      <c r="J34" s="225"/>
      <c r="K34" s="217"/>
      <c r="L34" s="211"/>
    </row>
    <row r="35" spans="2:12" ht="66" customHeight="1" thickBot="1" x14ac:dyDescent="0.25">
      <c r="B35" s="234"/>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234"/>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220" t="s">
        <v>124</v>
      </c>
      <c r="C37" s="226">
        <v>1</v>
      </c>
      <c r="D37" s="229"/>
      <c r="E37" s="229"/>
      <c r="F37" s="218" t="s">
        <v>3</v>
      </c>
      <c r="G37" s="67" t="s">
        <v>95</v>
      </c>
      <c r="H37" s="93">
        <v>16923.28</v>
      </c>
      <c r="I37" s="93">
        <v>0</v>
      </c>
      <c r="J37" s="69">
        <f t="shared" si="0"/>
        <v>16923.28</v>
      </c>
      <c r="K37" s="70" t="s">
        <v>79</v>
      </c>
      <c r="L37" s="214" t="s">
        <v>110</v>
      </c>
    </row>
    <row r="38" spans="2:12" ht="31.15" customHeight="1" thickBot="1" x14ac:dyDescent="0.25">
      <c r="B38" s="220"/>
      <c r="C38" s="228"/>
      <c r="D38" s="231"/>
      <c r="E38" s="231"/>
      <c r="F38" s="219"/>
      <c r="G38" s="73" t="s">
        <v>72</v>
      </c>
      <c r="H38" s="94">
        <v>293806.98</v>
      </c>
      <c r="I38" s="94">
        <v>493595.73</v>
      </c>
      <c r="J38" s="95">
        <f t="shared" si="0"/>
        <v>-199788.75</v>
      </c>
      <c r="K38" s="90" t="s">
        <v>52</v>
      </c>
      <c r="L38" s="211"/>
    </row>
    <row r="39" spans="2:12" ht="36.6" customHeight="1" x14ac:dyDescent="0.2">
      <c r="B39" s="220"/>
      <c r="C39" s="226">
        <v>2</v>
      </c>
      <c r="D39" s="229">
        <v>274896</v>
      </c>
      <c r="E39" s="229" t="s">
        <v>44</v>
      </c>
      <c r="F39" s="218" t="s">
        <v>13</v>
      </c>
      <c r="G39" s="67" t="s">
        <v>95</v>
      </c>
      <c r="H39" s="68">
        <v>33404.28</v>
      </c>
      <c r="I39" s="68">
        <v>60000</v>
      </c>
      <c r="J39" s="96">
        <f t="shared" si="0"/>
        <v>-26595.72</v>
      </c>
      <c r="K39" s="70" t="s">
        <v>52</v>
      </c>
      <c r="L39" s="71" t="s">
        <v>268</v>
      </c>
    </row>
    <row r="40" spans="2:12" ht="33" customHeight="1" x14ac:dyDescent="0.2">
      <c r="B40" s="220"/>
      <c r="C40" s="227"/>
      <c r="D40" s="230"/>
      <c r="E40" s="230"/>
      <c r="F40" s="213"/>
      <c r="G40" s="86" t="s">
        <v>72</v>
      </c>
      <c r="H40" s="87">
        <v>162899.29</v>
      </c>
      <c r="I40" s="87">
        <v>85735.06</v>
      </c>
      <c r="J40" s="88">
        <f t="shared" si="0"/>
        <v>77164.23000000001</v>
      </c>
      <c r="K40" s="89" t="s">
        <v>80</v>
      </c>
      <c r="L40" s="210" t="s">
        <v>105</v>
      </c>
    </row>
    <row r="41" spans="2:12" ht="30" customHeight="1" thickBot="1" x14ac:dyDescent="0.25">
      <c r="B41" s="220"/>
      <c r="C41" s="228"/>
      <c r="D41" s="231"/>
      <c r="E41" s="231"/>
      <c r="F41" s="219"/>
      <c r="G41" s="73" t="s">
        <v>77</v>
      </c>
      <c r="H41" s="74">
        <v>45122.55</v>
      </c>
      <c r="I41" s="74">
        <v>30081.7</v>
      </c>
      <c r="J41" s="75">
        <f t="shared" si="0"/>
        <v>15040.850000000002</v>
      </c>
      <c r="K41" s="72" t="s">
        <v>80</v>
      </c>
      <c r="L41" s="211"/>
    </row>
    <row r="42" spans="2:12" ht="46.15" customHeight="1" thickBot="1" x14ac:dyDescent="0.25">
      <c r="B42" s="220"/>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220"/>
      <c r="C43" s="226">
        <v>4</v>
      </c>
      <c r="D43" s="229">
        <v>180675</v>
      </c>
      <c r="E43" s="229" t="s">
        <v>35</v>
      </c>
      <c r="F43" s="218" t="s">
        <v>14</v>
      </c>
      <c r="G43" s="67" t="s">
        <v>95</v>
      </c>
      <c r="H43" s="68">
        <v>0</v>
      </c>
      <c r="I43" s="68">
        <v>80000</v>
      </c>
      <c r="J43" s="96">
        <f t="shared" si="0"/>
        <v>-80000</v>
      </c>
      <c r="K43" s="70" t="s">
        <v>101</v>
      </c>
      <c r="L43" s="71" t="s">
        <v>111</v>
      </c>
    </row>
    <row r="44" spans="2:12" ht="30.6" customHeight="1" x14ac:dyDescent="0.2">
      <c r="B44" s="220"/>
      <c r="C44" s="227"/>
      <c r="D44" s="230"/>
      <c r="E44" s="230"/>
      <c r="F44" s="213"/>
      <c r="G44" s="86" t="s">
        <v>72</v>
      </c>
      <c r="H44" s="87">
        <v>752839</v>
      </c>
      <c r="I44" s="87">
        <v>150567.79999999999</v>
      </c>
      <c r="J44" s="88">
        <f t="shared" si="0"/>
        <v>602271.19999999995</v>
      </c>
      <c r="K44" s="89" t="s">
        <v>80</v>
      </c>
      <c r="L44" s="210" t="s">
        <v>105</v>
      </c>
    </row>
    <row r="45" spans="2:12" ht="27" customHeight="1" thickBot="1" x14ac:dyDescent="0.25">
      <c r="B45" s="220"/>
      <c r="C45" s="228"/>
      <c r="D45" s="231"/>
      <c r="E45" s="231"/>
      <c r="F45" s="219"/>
      <c r="G45" s="73" t="s">
        <v>77</v>
      </c>
      <c r="H45" s="74">
        <v>259931</v>
      </c>
      <c r="I45" s="74">
        <v>51986.2</v>
      </c>
      <c r="J45" s="75">
        <f t="shared" si="0"/>
        <v>207944.8</v>
      </c>
      <c r="K45" s="72" t="s">
        <v>80</v>
      </c>
      <c r="L45" s="211"/>
    </row>
    <row r="46" spans="2:12" ht="40.5" customHeight="1" x14ac:dyDescent="0.2">
      <c r="B46" s="220"/>
      <c r="C46" s="226">
        <v>5</v>
      </c>
      <c r="D46" s="229">
        <v>180636</v>
      </c>
      <c r="E46" s="229" t="s">
        <v>68</v>
      </c>
      <c r="F46" s="218" t="s">
        <v>59</v>
      </c>
      <c r="G46" s="67" t="s">
        <v>95</v>
      </c>
      <c r="H46" s="68">
        <v>0</v>
      </c>
      <c r="I46" s="68">
        <v>20000</v>
      </c>
      <c r="J46" s="96">
        <f t="shared" si="0"/>
        <v>-20000</v>
      </c>
      <c r="K46" s="70" t="s">
        <v>26</v>
      </c>
      <c r="L46" s="71" t="s">
        <v>112</v>
      </c>
    </row>
    <row r="47" spans="2:12" ht="29.45" customHeight="1" x14ac:dyDescent="0.2">
      <c r="B47" s="220"/>
      <c r="C47" s="227"/>
      <c r="D47" s="230"/>
      <c r="E47" s="230"/>
      <c r="F47" s="213"/>
      <c r="G47" s="86" t="s">
        <v>72</v>
      </c>
      <c r="H47" s="87">
        <v>565261.09</v>
      </c>
      <c r="I47" s="87">
        <v>113052.21799999999</v>
      </c>
      <c r="J47" s="88">
        <f t="shared" si="0"/>
        <v>452208.87199999997</v>
      </c>
      <c r="K47" s="89" t="s">
        <v>80</v>
      </c>
      <c r="L47" s="210" t="s">
        <v>105</v>
      </c>
    </row>
    <row r="48" spans="2:12" ht="33" customHeight="1" thickBot="1" x14ac:dyDescent="0.25">
      <c r="B48" s="220"/>
      <c r="C48" s="228"/>
      <c r="D48" s="231"/>
      <c r="E48" s="231"/>
      <c r="F48" s="219"/>
      <c r="G48" s="73" t="s">
        <v>77</v>
      </c>
      <c r="H48" s="74">
        <v>408170</v>
      </c>
      <c r="I48" s="74">
        <v>81634</v>
      </c>
      <c r="J48" s="75">
        <f t="shared" si="0"/>
        <v>326536</v>
      </c>
      <c r="K48" s="72" t="s">
        <v>80</v>
      </c>
      <c r="L48" s="211"/>
    </row>
    <row r="49" spans="2:12" ht="25.9" customHeight="1" x14ac:dyDescent="0.2">
      <c r="B49" s="220"/>
      <c r="C49" s="226">
        <v>6</v>
      </c>
      <c r="D49" s="229">
        <v>182387</v>
      </c>
      <c r="E49" s="229" t="s">
        <v>34</v>
      </c>
      <c r="F49" s="218" t="s">
        <v>24</v>
      </c>
      <c r="G49" s="67" t="s">
        <v>72</v>
      </c>
      <c r="H49" s="93">
        <v>609383.4</v>
      </c>
      <c r="I49" s="93">
        <v>304691.7</v>
      </c>
      <c r="J49" s="69">
        <f t="shared" si="0"/>
        <v>304691.7</v>
      </c>
      <c r="K49" s="70" t="s">
        <v>26</v>
      </c>
      <c r="L49" s="214" t="s">
        <v>269</v>
      </c>
    </row>
    <row r="50" spans="2:12" ht="24.6" customHeight="1" thickBot="1" x14ac:dyDescent="0.25">
      <c r="B50" s="220"/>
      <c r="C50" s="228"/>
      <c r="D50" s="231"/>
      <c r="E50" s="231"/>
      <c r="F50" s="219"/>
      <c r="G50" s="73" t="s">
        <v>77</v>
      </c>
      <c r="H50" s="94">
        <v>355505</v>
      </c>
      <c r="I50" s="74">
        <v>177152.5</v>
      </c>
      <c r="J50" s="75">
        <f t="shared" si="0"/>
        <v>178352.5</v>
      </c>
      <c r="K50" s="90" t="s">
        <v>26</v>
      </c>
      <c r="L50" s="211"/>
    </row>
    <row r="51" spans="2:12" ht="58.9" customHeight="1" x14ac:dyDescent="0.2">
      <c r="B51" s="220"/>
      <c r="C51" s="226">
        <v>7</v>
      </c>
      <c r="D51" s="229">
        <v>206674</v>
      </c>
      <c r="E51" s="229" t="s">
        <v>36</v>
      </c>
      <c r="F51" s="218" t="s">
        <v>33</v>
      </c>
      <c r="G51" s="67" t="s">
        <v>95</v>
      </c>
      <c r="H51" s="68">
        <v>0</v>
      </c>
      <c r="I51" s="68">
        <v>0</v>
      </c>
      <c r="J51" s="69">
        <f t="shared" si="0"/>
        <v>0</v>
      </c>
      <c r="K51" s="70" t="s">
        <v>52</v>
      </c>
      <c r="L51" s="71" t="s">
        <v>270</v>
      </c>
    </row>
    <row r="52" spans="2:12" ht="26.45" customHeight="1" x14ac:dyDescent="0.2">
      <c r="B52" s="220"/>
      <c r="C52" s="227"/>
      <c r="D52" s="230"/>
      <c r="E52" s="230"/>
      <c r="F52" s="213"/>
      <c r="G52" s="86" t="s">
        <v>72</v>
      </c>
      <c r="H52" s="87">
        <v>871085.88</v>
      </c>
      <c r="I52" s="87">
        <v>0</v>
      </c>
      <c r="J52" s="88">
        <f t="shared" si="0"/>
        <v>871085.88</v>
      </c>
      <c r="K52" s="89" t="s">
        <v>80</v>
      </c>
      <c r="L52" s="210" t="s">
        <v>271</v>
      </c>
    </row>
    <row r="53" spans="2:12" ht="27" customHeight="1" thickBot="1" x14ac:dyDescent="0.25">
      <c r="B53" s="220"/>
      <c r="C53" s="228"/>
      <c r="D53" s="231"/>
      <c r="E53" s="231"/>
      <c r="F53" s="219"/>
      <c r="G53" s="73" t="s">
        <v>77</v>
      </c>
      <c r="H53" s="74">
        <v>233817.3</v>
      </c>
      <c r="I53" s="74">
        <v>0</v>
      </c>
      <c r="J53" s="75">
        <f t="shared" si="0"/>
        <v>233817.3</v>
      </c>
      <c r="K53" s="72" t="s">
        <v>80</v>
      </c>
      <c r="L53" s="211"/>
    </row>
    <row r="54" spans="2:12" ht="35.450000000000003" customHeight="1" x14ac:dyDescent="0.2">
      <c r="B54" s="220"/>
      <c r="C54" s="226">
        <v>8</v>
      </c>
      <c r="D54" s="229">
        <v>214353</v>
      </c>
      <c r="E54" s="229" t="s">
        <v>39</v>
      </c>
      <c r="F54" s="218" t="s">
        <v>16</v>
      </c>
      <c r="G54" s="67" t="s">
        <v>95</v>
      </c>
      <c r="H54" s="68">
        <v>14712.3</v>
      </c>
      <c r="I54" s="68">
        <v>70000</v>
      </c>
      <c r="J54" s="96">
        <f t="shared" si="0"/>
        <v>-55287.7</v>
      </c>
      <c r="K54" s="70" t="s">
        <v>52</v>
      </c>
      <c r="L54" s="71" t="s">
        <v>87</v>
      </c>
    </row>
    <row r="55" spans="2:12" ht="31.15" customHeight="1" x14ac:dyDescent="0.2">
      <c r="B55" s="220"/>
      <c r="C55" s="227"/>
      <c r="D55" s="230"/>
      <c r="E55" s="230"/>
      <c r="F55" s="213"/>
      <c r="G55" s="86" t="s">
        <v>72</v>
      </c>
      <c r="H55" s="87">
        <v>450124</v>
      </c>
      <c r="I55" s="87">
        <v>0</v>
      </c>
      <c r="J55" s="88">
        <f t="shared" si="0"/>
        <v>450124</v>
      </c>
      <c r="K55" s="89" t="s">
        <v>80</v>
      </c>
      <c r="L55" s="210" t="s">
        <v>271</v>
      </c>
    </row>
    <row r="56" spans="2:12" ht="33.6" customHeight="1" thickBot="1" x14ac:dyDescent="0.25">
      <c r="B56" s="220"/>
      <c r="C56" s="228"/>
      <c r="D56" s="231"/>
      <c r="E56" s="231"/>
      <c r="F56" s="219"/>
      <c r="G56" s="73" t="s">
        <v>77</v>
      </c>
      <c r="H56" s="74">
        <v>176863.5</v>
      </c>
      <c r="I56" s="74">
        <v>0</v>
      </c>
      <c r="J56" s="88">
        <f t="shared" si="0"/>
        <v>176863.5</v>
      </c>
      <c r="K56" s="72" t="s">
        <v>80</v>
      </c>
      <c r="L56" s="211"/>
    </row>
    <row r="57" spans="2:12" ht="53.25" customHeight="1" x14ac:dyDescent="0.2">
      <c r="B57" s="220"/>
      <c r="C57" s="226">
        <v>9</v>
      </c>
      <c r="D57" s="229">
        <v>214671</v>
      </c>
      <c r="E57" s="229" t="s">
        <v>38</v>
      </c>
      <c r="F57" s="218" t="s">
        <v>15</v>
      </c>
      <c r="G57" s="67" t="s">
        <v>95</v>
      </c>
      <c r="H57" s="68">
        <v>0</v>
      </c>
      <c r="I57" s="68">
        <v>0</v>
      </c>
      <c r="J57" s="69">
        <f t="shared" si="0"/>
        <v>0</v>
      </c>
      <c r="K57" s="70" t="s">
        <v>52</v>
      </c>
      <c r="L57" s="71" t="s">
        <v>272</v>
      </c>
    </row>
    <row r="58" spans="2:12" ht="30.6" customHeight="1" x14ac:dyDescent="0.2">
      <c r="B58" s="220"/>
      <c r="C58" s="227"/>
      <c r="D58" s="230"/>
      <c r="E58" s="230"/>
      <c r="F58" s="213"/>
      <c r="G58" s="86" t="s">
        <v>72</v>
      </c>
      <c r="H58" s="87">
        <v>981340.33</v>
      </c>
      <c r="I58" s="87">
        <v>196268.06599999999</v>
      </c>
      <c r="J58" s="88">
        <f t="shared" si="0"/>
        <v>785072.26399999997</v>
      </c>
      <c r="K58" s="89" t="s">
        <v>80</v>
      </c>
      <c r="L58" s="210" t="s">
        <v>105</v>
      </c>
    </row>
    <row r="59" spans="2:12" ht="31.9" customHeight="1" thickBot="1" x14ac:dyDescent="0.25">
      <c r="B59" s="220"/>
      <c r="C59" s="228"/>
      <c r="D59" s="231"/>
      <c r="E59" s="231"/>
      <c r="F59" s="219"/>
      <c r="G59" s="73" t="s">
        <v>77</v>
      </c>
      <c r="H59" s="74">
        <v>47901.16</v>
      </c>
      <c r="I59" s="74">
        <v>9580.2320000000018</v>
      </c>
      <c r="J59" s="75">
        <f t="shared" si="0"/>
        <v>38320.928</v>
      </c>
      <c r="K59" s="72" t="s">
        <v>80</v>
      </c>
      <c r="L59" s="211"/>
    </row>
    <row r="60" spans="2:12" ht="45.6" customHeight="1" x14ac:dyDescent="0.2">
      <c r="B60" s="220"/>
      <c r="C60" s="226">
        <v>10</v>
      </c>
      <c r="D60" s="229">
        <v>216096</v>
      </c>
      <c r="E60" s="229" t="s">
        <v>37</v>
      </c>
      <c r="F60" s="218" t="s">
        <v>27</v>
      </c>
      <c r="G60" s="67" t="s">
        <v>95</v>
      </c>
      <c r="H60" s="68">
        <v>0</v>
      </c>
      <c r="I60" s="68">
        <v>65213.88</v>
      </c>
      <c r="J60" s="96">
        <f t="shared" si="0"/>
        <v>-65213.88</v>
      </c>
      <c r="K60" s="70" t="s">
        <v>79</v>
      </c>
      <c r="L60" s="71" t="s">
        <v>89</v>
      </c>
    </row>
    <row r="61" spans="2:12" ht="30.6" customHeight="1" x14ac:dyDescent="0.2">
      <c r="B61" s="220"/>
      <c r="C61" s="227"/>
      <c r="D61" s="230"/>
      <c r="E61" s="230"/>
      <c r="F61" s="213"/>
      <c r="G61" s="86" t="s">
        <v>72</v>
      </c>
      <c r="H61" s="87">
        <v>692781.71</v>
      </c>
      <c r="I61" s="87">
        <v>138556.342</v>
      </c>
      <c r="J61" s="88">
        <f t="shared" si="0"/>
        <v>554225.36800000002</v>
      </c>
      <c r="K61" s="89" t="s">
        <v>80</v>
      </c>
      <c r="L61" s="210" t="s">
        <v>113</v>
      </c>
    </row>
    <row r="62" spans="2:12" ht="31.15" customHeight="1" thickBot="1" x14ac:dyDescent="0.25">
      <c r="B62" s="220"/>
      <c r="C62" s="228"/>
      <c r="D62" s="231"/>
      <c r="E62" s="231"/>
      <c r="F62" s="219"/>
      <c r="G62" s="73" t="s">
        <v>77</v>
      </c>
      <c r="H62" s="74">
        <v>243577.8</v>
      </c>
      <c r="I62" s="74">
        <v>48715.56</v>
      </c>
      <c r="J62" s="75">
        <f t="shared" si="0"/>
        <v>194862.24</v>
      </c>
      <c r="K62" s="72" t="s">
        <v>80</v>
      </c>
      <c r="L62" s="211"/>
    </row>
    <row r="63" spans="2:12" ht="41.45" customHeight="1" x14ac:dyDescent="0.2">
      <c r="B63" s="220"/>
      <c r="C63" s="226">
        <v>11</v>
      </c>
      <c r="D63" s="229">
        <v>226585</v>
      </c>
      <c r="E63" s="229" t="s">
        <v>43</v>
      </c>
      <c r="F63" s="218" t="s">
        <v>17</v>
      </c>
      <c r="G63" s="67" t="s">
        <v>95</v>
      </c>
      <c r="H63" s="68">
        <v>19541.52</v>
      </c>
      <c r="I63" s="68">
        <v>70000</v>
      </c>
      <c r="J63" s="96">
        <f t="shared" si="0"/>
        <v>-50458.479999999996</v>
      </c>
      <c r="K63" s="70" t="s">
        <v>101</v>
      </c>
      <c r="L63" s="71" t="s">
        <v>114</v>
      </c>
    </row>
    <row r="64" spans="2:12" ht="28.15" customHeight="1" x14ac:dyDescent="0.2">
      <c r="B64" s="220"/>
      <c r="C64" s="227"/>
      <c r="D64" s="230"/>
      <c r="E64" s="230"/>
      <c r="F64" s="213"/>
      <c r="G64" s="86" t="s">
        <v>72</v>
      </c>
      <c r="H64" s="87">
        <v>745563.05</v>
      </c>
      <c r="I64" s="87">
        <v>0</v>
      </c>
      <c r="J64" s="88">
        <f t="shared" si="0"/>
        <v>745563.05</v>
      </c>
      <c r="K64" s="89" t="s">
        <v>80</v>
      </c>
      <c r="L64" s="210" t="s">
        <v>271</v>
      </c>
    </row>
    <row r="65" spans="2:12" ht="33.6" customHeight="1" thickBot="1" x14ac:dyDescent="0.25">
      <c r="B65" s="220"/>
      <c r="C65" s="228"/>
      <c r="D65" s="231"/>
      <c r="E65" s="231"/>
      <c r="F65" s="219"/>
      <c r="G65" s="73" t="s">
        <v>77</v>
      </c>
      <c r="H65" s="74">
        <v>21992.36</v>
      </c>
      <c r="I65" s="74">
        <v>0</v>
      </c>
      <c r="J65" s="75">
        <f t="shared" si="0"/>
        <v>21992.36</v>
      </c>
      <c r="K65" s="72" t="s">
        <v>80</v>
      </c>
      <c r="L65" s="211"/>
    </row>
    <row r="66" spans="2:12" ht="67.5" customHeight="1" thickBot="1" x14ac:dyDescent="0.25">
      <c r="B66" s="220"/>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220"/>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220"/>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221"/>
      <c r="C69" s="222"/>
      <c r="D69" s="222"/>
      <c r="E69" s="222"/>
      <c r="F69" s="212" t="s">
        <v>21</v>
      </c>
      <c r="G69" s="99" t="s">
        <v>95</v>
      </c>
      <c r="H69" s="100">
        <v>90000</v>
      </c>
      <c r="I69" s="100">
        <v>90000</v>
      </c>
      <c r="J69" s="101">
        <f t="shared" si="0"/>
        <v>0</v>
      </c>
      <c r="K69" s="102" t="s">
        <v>61</v>
      </c>
      <c r="L69" s="103" t="s">
        <v>120</v>
      </c>
    </row>
    <row r="70" spans="2:12" s="16" customFormat="1" ht="35.450000000000003" customHeight="1" x14ac:dyDescent="0.2">
      <c r="B70" s="221"/>
      <c r="C70" s="221"/>
      <c r="D70" s="221"/>
      <c r="E70" s="221"/>
      <c r="F70" s="213"/>
      <c r="G70" s="86" t="s">
        <v>72</v>
      </c>
      <c r="H70" s="87">
        <v>3482871.99</v>
      </c>
      <c r="I70" s="87">
        <v>3482871.99</v>
      </c>
      <c r="J70" s="88">
        <f>+H70-I70</f>
        <v>0</v>
      </c>
      <c r="K70" s="89" t="s">
        <v>61</v>
      </c>
      <c r="L70" s="104" t="s">
        <v>118</v>
      </c>
    </row>
    <row r="71" spans="2:12" ht="84" customHeight="1" x14ac:dyDescent="0.2">
      <c r="B71" s="221"/>
      <c r="C71" s="221"/>
      <c r="D71" s="221"/>
      <c r="E71" s="221"/>
      <c r="F71" s="213"/>
      <c r="G71" s="86" t="s">
        <v>77</v>
      </c>
      <c r="H71" s="87">
        <v>14309029.550000001</v>
      </c>
      <c r="I71" s="87">
        <v>15960588.26</v>
      </c>
      <c r="J71" s="91">
        <f>+H71-I71</f>
        <v>-1651558.709999999</v>
      </c>
      <c r="K71" s="84" t="s">
        <v>61</v>
      </c>
      <c r="L71" s="85" t="s">
        <v>119</v>
      </c>
    </row>
    <row r="72" spans="2:12" ht="46.15" customHeight="1" x14ac:dyDescent="0.2">
      <c r="B72" s="221"/>
      <c r="C72" s="221"/>
      <c r="D72" s="221"/>
      <c r="E72" s="221"/>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221"/>
      <c r="C73" s="221"/>
      <c r="D73" s="221"/>
      <c r="E73" s="221"/>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C24:C26"/>
    <mergeCell ref="D24:D26"/>
    <mergeCell ref="E24:E26"/>
    <mergeCell ref="F24:F26"/>
    <mergeCell ref="I22:I23"/>
    <mergeCell ref="L14:L15"/>
    <mergeCell ref="C14:C15"/>
    <mergeCell ref="D14:D15"/>
    <mergeCell ref="E14:E15"/>
    <mergeCell ref="F14:F15"/>
    <mergeCell ref="C16:C17"/>
    <mergeCell ref="D16:D17"/>
    <mergeCell ref="L10:L11"/>
    <mergeCell ref="E9:E11"/>
    <mergeCell ref="F9:F11"/>
    <mergeCell ref="L12:L13"/>
    <mergeCell ref="D9:D11"/>
    <mergeCell ref="C9:C11"/>
    <mergeCell ref="C12:C13"/>
    <mergeCell ref="K22:K23"/>
    <mergeCell ref="C22:C23"/>
    <mergeCell ref="D22:D23"/>
    <mergeCell ref="E22:E23"/>
    <mergeCell ref="F22:F23"/>
    <mergeCell ref="J22:J23"/>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2019-10-09T16:03:32Z</cp:lastPrinted>
  <dcterms:created xsi:type="dcterms:W3CDTF">2015-02-11T22:58:53Z</dcterms:created>
  <dcterms:modified xsi:type="dcterms:W3CDTF">2020-05-13T17:44:36Z</dcterms:modified>
</cp:coreProperties>
</file>