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Transparencia\"/>
    </mc:Choice>
  </mc:AlternateContent>
  <xr:revisionPtr revIDLastSave="0" documentId="8_{E78FE5B6-E292-41E0-96D0-3E4BA6EACE4D}" xr6:coauthVersionLast="47" xr6:coauthVersionMax="47" xr10:uidLastSave="{00000000-0000-0000-0000-000000000000}"/>
  <bookViews>
    <workbookView xWindow="28680" yWindow="-120" windowWidth="29040" windowHeight="15840" tabRatio="617" firstSheet="1" activeTab="4" xr2:uid="{00000000-000D-0000-FFFF-FFFF00000000}"/>
  </bookViews>
  <sheets>
    <sheet name="Locación" sheetId="1" r:id="rId1"/>
    <sheet name="Comite Espc." sheetId="8" r:id="rId2"/>
    <sheet name="Procedimientos Seleccion" sheetId="12" r:id="rId3"/>
    <sheet name="cont. directas" sheetId="9" r:id="rId4"/>
    <sheet name=" 2F Penalidades" sheetId="5" r:id="rId5"/>
    <sheet name=" 2G OCompra" sheetId="3" r:id="rId6"/>
    <sheet name="2K Vehiculos" sheetId="7" r:id="rId7"/>
    <sheet name="2I Pasaj. Viatic" sheetId="13" r:id="rId8"/>
    <sheet name="Registro Visitas" sheetId="11" r:id="rId9"/>
  </sheets>
  <definedNames>
    <definedName name="_xlnm._FilterDatabase" localSheetId="5" hidden="1">' 2G OCompra'!$B$7:$K$8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49" i="13" l="1"/>
  <c r="O48" i="13"/>
  <c r="P48" i="13" s="1"/>
  <c r="P47" i="13"/>
  <c r="O47" i="13"/>
  <c r="P46" i="13"/>
  <c r="P45" i="13"/>
  <c r="O44" i="13"/>
  <c r="P44" i="13" s="1"/>
  <c r="O43" i="13"/>
  <c r="P43" i="13" s="1"/>
  <c r="O42" i="13"/>
  <c r="P42" i="13" s="1"/>
  <c r="P41" i="13"/>
  <c r="P40" i="13"/>
  <c r="P39" i="13"/>
  <c r="P38" i="13"/>
  <c r="P37" i="13"/>
  <c r="O36" i="13"/>
  <c r="P36" i="13" s="1"/>
  <c r="O35" i="13"/>
  <c r="P35" i="13" s="1"/>
  <c r="P34" i="13"/>
  <c r="O33" i="13"/>
  <c r="P33" i="13" s="1"/>
  <c r="O32" i="13"/>
  <c r="P32" i="13" s="1"/>
  <c r="O31" i="13"/>
  <c r="P31" i="13" s="1"/>
  <c r="O30" i="13"/>
  <c r="P30" i="13" s="1"/>
  <c r="O29" i="13"/>
  <c r="O49" i="13" s="1"/>
  <c r="O28" i="13"/>
  <c r="P28" i="13" s="1"/>
  <c r="P27" i="13"/>
  <c r="O27" i="13"/>
  <c r="O26" i="13"/>
  <c r="P26" i="13" s="1"/>
  <c r="P25" i="13"/>
  <c r="P24" i="13"/>
  <c r="P23" i="13"/>
  <c r="P22" i="13"/>
  <c r="P21" i="13"/>
  <c r="P20" i="13"/>
  <c r="P19" i="13"/>
  <c r="P18" i="13"/>
  <c r="P17" i="13"/>
  <c r="P16" i="13"/>
  <c r="P15" i="13"/>
  <c r="P14" i="13"/>
  <c r="P13" i="13"/>
  <c r="P12" i="13"/>
  <c r="P11" i="13"/>
  <c r="P10" i="13"/>
  <c r="P9" i="13"/>
  <c r="P29" i="13" l="1"/>
  <c r="P49" i="13"/>
</calcChain>
</file>

<file path=xl/sharedStrings.xml><?xml version="1.0" encoding="utf-8"?>
<sst xmlns="http://schemas.openxmlformats.org/spreadsheetml/2006/main" count="1524" uniqueCount="718">
  <si>
    <t>N°</t>
  </si>
  <si>
    <t>RUC del Proveedor o Contratista</t>
  </si>
  <si>
    <t>Nombre del Proveedor o Contratista</t>
  </si>
  <si>
    <t>Fecha</t>
  </si>
  <si>
    <t>FORMATO</t>
  </si>
  <si>
    <t>ANEXO 2F</t>
  </si>
  <si>
    <t>FORMULARIO PARA PENALIDADES</t>
  </si>
  <si>
    <t>ENTIDAD:</t>
  </si>
  <si>
    <t xml:space="preserve">PERIODO: </t>
  </si>
  <si>
    <t>Número de la Contratación Pública</t>
  </si>
  <si>
    <t>Denominación de la Contratación Pública</t>
  </si>
  <si>
    <t>Monto total del Contrato</t>
  </si>
  <si>
    <t>Nota de Débito</t>
  </si>
  <si>
    <t>Monto de la penalidad (S/.)</t>
  </si>
  <si>
    <t>Rubro</t>
  </si>
  <si>
    <t>ANEXO N° 2-G</t>
  </si>
  <si>
    <t>ORDEN TIPO</t>
  </si>
  <si>
    <t>ORDEN MES</t>
  </si>
  <si>
    <t>ORDEN RUC</t>
  </si>
  <si>
    <t>ORDEN PERIODO</t>
  </si>
  <si>
    <t>ORDEN FECHA</t>
  </si>
  <si>
    <t>ORDEN MONTO</t>
  </si>
  <si>
    <t>ORDEN PROVEEDOR</t>
  </si>
  <si>
    <t>ORDEN DESCRIPCIÓN</t>
  </si>
  <si>
    <t>ORDEN NÚMERO</t>
  </si>
  <si>
    <t>RELACION DE PERSONAS CONTRATADAS POR LOCACION DE SERVICIOS</t>
  </si>
  <si>
    <t>NOMBRE COMPLETO</t>
  </si>
  <si>
    <t>DESCRIPCIÓN DEL SERVICIO</t>
  </si>
  <si>
    <t>MONTO MENSUAL S/.</t>
  </si>
  <si>
    <t>MONTO TOTAL DEL CONTRATO S/.</t>
  </si>
  <si>
    <t>PERIODO DE VIGENCIA DEL CONTRATO</t>
  </si>
  <si>
    <t>DESDE</t>
  </si>
  <si>
    <t>HASTA</t>
  </si>
  <si>
    <t>PERIODO:</t>
  </si>
  <si>
    <t>ANEXO N° 2-K</t>
  </si>
  <si>
    <t>FORMATO EXCEL PARA USO DE VEHÍCULOS</t>
  </si>
  <si>
    <t>ENTIDAD RUC</t>
  </si>
  <si>
    <t>VEHICULOS ANNO</t>
  </si>
  <si>
    <t>VEHICULOS MES</t>
  </si>
  <si>
    <t>VEHICULOS CLASE</t>
  </si>
  <si>
    <t>VECHICULOS CHOFER</t>
  </si>
  <si>
    <t>VECHICULOS ASIGNADO A</t>
  </si>
  <si>
    <t>CARGO ACTIVIDAD OTROS</t>
  </si>
  <si>
    <t>VEHICULOS TIPO COMBUSTIBLE</t>
  </si>
  <si>
    <t>VEHICULOS RECORRIDO</t>
  </si>
  <si>
    <t>VEHICULOS COSTO COMBUSTIBLE</t>
  </si>
  <si>
    <t>VEHICULOS SOAT 
FEC VEN</t>
  </si>
  <si>
    <t>VEHICULOS PLACA</t>
  </si>
  <si>
    <t>VEHICULOS OBSERVACIONES</t>
  </si>
  <si>
    <t>AÑO</t>
  </si>
  <si>
    <t>UNIDAD ORGANICA U ORGANO ENCARGADO DE LAS CONTRATACIONES</t>
  </si>
  <si>
    <t>AREA USUARIA</t>
  </si>
  <si>
    <t>COMITÉS</t>
  </si>
  <si>
    <t>FUNCIONARIOS QUE INTEGRAN LOS COMITÉS</t>
  </si>
  <si>
    <t>ACCIONES</t>
  </si>
  <si>
    <t>RESOLUCIÓN</t>
  </si>
  <si>
    <t>DESCRIPCIÓN</t>
  </si>
  <si>
    <t>PROCEDIMIENTO DE SELECCIÓN</t>
  </si>
  <si>
    <t>COMITÉ DE SELECCIÓN</t>
  </si>
  <si>
    <t>RELACION DE COMITÉS DE SELECCIÓN</t>
  </si>
  <si>
    <t>TITULARES</t>
  </si>
  <si>
    <t>SUPLENTES</t>
  </si>
  <si>
    <t>ORGANIZACIÓN, CONDUCCIÓN Y EJECUCIÓN DEL PROCEDIMIENTO DE SELECCIÓN</t>
  </si>
  <si>
    <t>FECHA</t>
  </si>
  <si>
    <t>Importe del Contrato</t>
  </si>
  <si>
    <t>ORGANO DESCONCENTRADO:</t>
  </si>
  <si>
    <t>ESSALUD</t>
  </si>
  <si>
    <t>REGISTRO DE VISITAS</t>
  </si>
  <si>
    <t>TURNO :</t>
  </si>
  <si>
    <t>PUERTA:</t>
  </si>
  <si>
    <t>REVISADO POR :</t>
  </si>
  <si>
    <t>N° VISITA</t>
  </si>
  <si>
    <t>HORA DE INGRESO</t>
  </si>
  <si>
    <t>HORA DE SALIDA</t>
  </si>
  <si>
    <r>
      <t xml:space="preserve">ENTIDAD:   </t>
    </r>
    <r>
      <rPr>
        <b/>
        <sz val="11"/>
        <color theme="1"/>
        <rFont val="Calibri"/>
        <family val="2"/>
        <scheme val="minor"/>
      </rPr>
      <t>ESSALUD</t>
    </r>
  </si>
  <si>
    <t>RELACIÓN DE ORDENES DE COMPRA Y SERVICIO</t>
  </si>
  <si>
    <t xml:space="preserve">Denominación de la Contratación </t>
  </si>
  <si>
    <t xml:space="preserve"> PROCESOS DE SELECCIÓN DE BIENES Y SERVICIOS</t>
  </si>
  <si>
    <t>CONTRATACIONES DIRECTAS (EXONERACIONES)</t>
  </si>
  <si>
    <t>UNIDAD DE ADQUISICIONES</t>
  </si>
  <si>
    <t xml:space="preserve">FECHA    : </t>
  </si>
  <si>
    <t>ENTIDAD    :</t>
  </si>
  <si>
    <t>NRO</t>
  </si>
  <si>
    <t>VISITANTE</t>
  </si>
  <si>
    <t>ENTIDAD</t>
  </si>
  <si>
    <t>MOTIVO</t>
  </si>
  <si>
    <t>SEDE</t>
  </si>
  <si>
    <t>FUNCIONARIO</t>
  </si>
  <si>
    <t>OFICINA/CARGO</t>
  </si>
  <si>
    <t>LUGAR</t>
  </si>
  <si>
    <t>N° DE DOCUMENTO</t>
  </si>
  <si>
    <t>MONEDA</t>
  </si>
  <si>
    <t>VERSION</t>
  </si>
  <si>
    <t>Fecha de la Convocatoria</t>
  </si>
  <si>
    <t xml:space="preserve">Motivo </t>
  </si>
  <si>
    <t>Número de Procedimiento/Nomenclatura</t>
  </si>
  <si>
    <t>FECHA Y HORA DE PUBLICACION</t>
  </si>
  <si>
    <t>NOMENCLATURA DEL TIPO DE SELECCIÓN</t>
  </si>
  <si>
    <t>N°. DE CONVOCATORIA</t>
  </si>
  <si>
    <t>TIPO DE COMPRA O  SELECCIÓN</t>
  </si>
  <si>
    <t>OBJETO DE LA CONVOCATORIA</t>
  </si>
  <si>
    <t>DESCRIPCION DEL OBJETO</t>
  </si>
  <si>
    <t>VALOR ESTIMADO S/.</t>
  </si>
  <si>
    <t>ESTADO ACTUAL DEL PROCESO</t>
  </si>
  <si>
    <t>SOLES</t>
  </si>
  <si>
    <t>SEACE 3</t>
  </si>
  <si>
    <t>AS</t>
  </si>
  <si>
    <t>ORDEN AÑO</t>
  </si>
  <si>
    <t>BIENES</t>
  </si>
  <si>
    <t>ERNESTO MENDOZA ABANTO</t>
  </si>
  <si>
    <t>RED ASISTENCIAL CAJAMARCA</t>
  </si>
  <si>
    <t>ORGANO DESCONCENTRADO: RED ASISTENCIAL CAJAMARCA</t>
  </si>
  <si>
    <r>
      <t>ORGANO DESCONCENTRADO</t>
    </r>
    <r>
      <rPr>
        <b/>
        <sz val="11"/>
        <color theme="1"/>
        <rFont val="Calibri"/>
        <family val="2"/>
        <scheme val="minor"/>
      </rPr>
      <t xml:space="preserve"> : </t>
    </r>
    <r>
      <rPr>
        <b/>
        <sz val="11"/>
        <color rgb="FFFF0000"/>
        <rFont val="Calibri"/>
        <family val="2"/>
        <scheme val="minor"/>
      </rPr>
      <t>RED ASISTENCIAL CAJAMARCA</t>
    </r>
  </si>
  <si>
    <t>ELABORADO POR:</t>
  </si>
  <si>
    <t>DIA</t>
  </si>
  <si>
    <t>PRINCIPAL</t>
  </si>
  <si>
    <t>PRIMER PISO</t>
  </si>
  <si>
    <t>PERSONA NATURAL</t>
  </si>
  <si>
    <t>RICARDO PERALES NUÑEZ</t>
  </si>
  <si>
    <t>DIRECCIÓN/DIRECTOR MÉDICO</t>
  </si>
  <si>
    <t>ANEXO N° 2-I</t>
  </si>
  <si>
    <t xml:space="preserve"> </t>
  </si>
  <si>
    <t>FUENTE 
FINANCIAMIENTO</t>
  </si>
  <si>
    <t>RUC ENTIDAD</t>
  </si>
  <si>
    <t>VIATICOS
TIPO</t>
  </si>
  <si>
    <t>VIATICOS RUTA</t>
  </si>
  <si>
    <t>VIATICOS
MES</t>
  </si>
  <si>
    <t>VIATICOS AREA</t>
  </si>
  <si>
    <t>VIATICOS
USUARIOS</t>
  </si>
  <si>
    <t>VIATICOS FECHAS</t>
  </si>
  <si>
    <t>VIATICOS
FECHAS RETORNO</t>
  </si>
  <si>
    <t>VIATICOS AUTORIZACION</t>
  </si>
  <si>
    <t>VIATICOS COSTO PASAJES N</t>
  </si>
  <si>
    <t>VIATICOS 
VIA N</t>
  </si>
  <si>
    <t>VIATICOS
TOTAL N</t>
  </si>
  <si>
    <t>VIATICOS RESOLUCION</t>
  </si>
  <si>
    <t>00</t>
  </si>
  <si>
    <t>EMERGENCIA</t>
  </si>
  <si>
    <t>BERNAL GARCIA JULIA ESPERANZA</t>
  </si>
  <si>
    <t>DIRECCION MEDICA</t>
  </si>
  <si>
    <t>ACUNA GALVEZ ROBER IVAN</t>
  </si>
  <si>
    <t>CASTILLO RODRIGUEZ NOEMI ESPERANZA</t>
  </si>
  <si>
    <t>VASQUEZ ACUNA SEGUNDO SOLANO</t>
  </si>
  <si>
    <t>VASQUEZ RODRIGUEZ VICTOR</t>
  </si>
  <si>
    <t>SALDANA DIAZ TOMAS</t>
  </si>
  <si>
    <t>CAMACHO HERRERA VICTOR ALBERTO</t>
  </si>
  <si>
    <t>EX AMBULANCIA</t>
  </si>
  <si>
    <t>HOSPITAL II</t>
  </si>
  <si>
    <t>GASOHOL</t>
  </si>
  <si>
    <t>AMBULANCIA</t>
  </si>
  <si>
    <t>VÍCTOR CAMACHO HERRERA</t>
  </si>
  <si>
    <t xml:space="preserve">TRASLADO DE PACIENTES, EN LA LOCALIDAD Y LOS REFERIDOS A OTROS HOSPITALES DE MAYOR NIVEL </t>
  </si>
  <si>
    <t>DIÉSEL</t>
  </si>
  <si>
    <t>QO-1408</t>
  </si>
  <si>
    <t>MAYER CAMACHO TORRES</t>
  </si>
  <si>
    <t>P.M. TEMBLADERA</t>
  </si>
  <si>
    <t>CIRO TERAN INFANTE</t>
  </si>
  <si>
    <t>UBAP BAÑOS DEL INCA</t>
  </si>
  <si>
    <t>TRASLADO DE PACIENTES, EN LA LOCALIDAD Y LOS REFERIDOS AL HOSPITAL II DE CAJAMARCA</t>
  </si>
  <si>
    <t>QG-4972</t>
  </si>
  <si>
    <t>DEYNER ALCÁNTARA LEON</t>
  </si>
  <si>
    <t>P.M. CONTUMAZÁ</t>
  </si>
  <si>
    <t xml:space="preserve">'TRASLADO DE PACIENTES, EN LA LOCALIDAD Y LOS REFERIDOS A OTROS HOSPITALES DE MAYOR NIVEL </t>
  </si>
  <si>
    <t>EUA-732</t>
  </si>
  <si>
    <t xml:space="preserve">SEGUNDO R. BLANCO AGUILAR </t>
  </si>
  <si>
    <t>P.M. BAMBAMARCA</t>
  </si>
  <si>
    <t>EUA-694</t>
  </si>
  <si>
    <t>JOSÉ JIMENEZ VÁSQUEZ</t>
  </si>
  <si>
    <t>C.M. CAJABAMBA</t>
  </si>
  <si>
    <t>EUA-092</t>
  </si>
  <si>
    <t>ELSER CHÁVEZ</t>
  </si>
  <si>
    <t>C.M. CELENDÍN</t>
  </si>
  <si>
    <t>EUA-139</t>
  </si>
  <si>
    <t>EDGAR ALTAMIRANO CARRANZA</t>
  </si>
  <si>
    <t>CAP I HUALGAYOC</t>
  </si>
  <si>
    <t>EUA-138</t>
  </si>
  <si>
    <t>ORGANO DESCONCENTRADO:RED ASISTENCIAL CAJAMARCA</t>
  </si>
  <si>
    <t>ORGANO DESCONCENTRADO     : RED ASISTENCIAL CAJAMARCA</t>
  </si>
  <si>
    <t>ORGANO DESCONCENTRADO: RED ASISTENCIAL CAJAMARCA.</t>
  </si>
  <si>
    <t>ROBER ACUÑA GÁLVEZ</t>
  </si>
  <si>
    <t>TOMAS SALDAÑA DÍAZ</t>
  </si>
  <si>
    <t>SEGUNDO VÁSQUEZ ACUÑA</t>
  </si>
  <si>
    <t>ALBERTO OCAS RODRÍGUEZ</t>
  </si>
  <si>
    <t>LUZGARDO ESQUIBEL NECOCHEA</t>
  </si>
  <si>
    <t>MOTOCICLETA</t>
  </si>
  <si>
    <t xml:space="preserve">TRASLADO DE PERSONAL </t>
  </si>
  <si>
    <t>M7-0799</t>
  </si>
  <si>
    <t>EL VELOCIMETRO DE LA UNIDAD SE ENCUENTRA INOPERATIVO</t>
  </si>
  <si>
    <t>RED ASISTENCIAL  CAJAMARCA</t>
  </si>
  <si>
    <t>LUZGARDO ESQUIVEL NECOCHEA</t>
  </si>
  <si>
    <t>APOYO ADMINISTRATIVO Y ASISTENCIAL EN LAS AREAS Y SERVICIOS DE LA RED ASISTENCIAL CAJAMARCA</t>
  </si>
  <si>
    <t>CUZCO OCAS RAMOS</t>
  </si>
  <si>
    <t xml:space="preserve">SEGUNDO VIGO LONGA </t>
  </si>
  <si>
    <t>SEGUNDO VIGO LONGA</t>
  </si>
  <si>
    <t xml:space="preserve">CESAR ROJAS MONCADA </t>
  </si>
  <si>
    <t xml:space="preserve">HANS HUAYTA CAMPOS </t>
  </si>
  <si>
    <t>REUNION</t>
  </si>
  <si>
    <t xml:space="preserve">PERSONA NATURAL </t>
  </si>
  <si>
    <t>EAF-542</t>
  </si>
  <si>
    <t>EUG-568</t>
  </si>
  <si>
    <t>EUG-590</t>
  </si>
  <si>
    <t>EUG-591</t>
  </si>
  <si>
    <t>EUG-589</t>
  </si>
  <si>
    <t>EUG-542</t>
  </si>
  <si>
    <t>20529672790</t>
  </si>
  <si>
    <t>20297675649</t>
  </si>
  <si>
    <t>20503794692</t>
  </si>
  <si>
    <t>20605689001</t>
  </si>
  <si>
    <t>20606342129</t>
  </si>
  <si>
    <t>20300795821</t>
  </si>
  <si>
    <t>20600654293</t>
  </si>
  <si>
    <t>20603282681</t>
  </si>
  <si>
    <t>20197705249</t>
  </si>
  <si>
    <t>INNOVACIONES MEDICAS SRL</t>
  </si>
  <si>
    <t>CORPORACION LUVA PHARMA S.A.C.</t>
  </si>
  <si>
    <t>PERULAB S.A.</t>
  </si>
  <si>
    <t>MEDINDUSTRIA S.A.C.</t>
  </si>
  <si>
    <t>CORPORACION DAFER MEDIC S.A.C.</t>
  </si>
  <si>
    <t xml:space="preserve">BIEN </t>
  </si>
  <si>
    <t xml:space="preserve">REUNION </t>
  </si>
  <si>
    <t xml:space="preserve">TARAPACA </t>
  </si>
  <si>
    <t xml:space="preserve">UNIDAD RECURSOS HUMANOS </t>
  </si>
  <si>
    <t xml:space="preserve">ENTREVISTA </t>
  </si>
  <si>
    <t xml:space="preserve">PRIMER PISO </t>
  </si>
  <si>
    <t xml:space="preserve">JHOELL JARA FABIAN </t>
  </si>
  <si>
    <t xml:space="preserve">PRIMER PASO </t>
  </si>
  <si>
    <t xml:space="preserve">SALAZAR GONZALES MAXIMO </t>
  </si>
  <si>
    <t xml:space="preserve">SERVICIO DE NUTRICION HOSPIAL II CAJAMARCA </t>
  </si>
  <si>
    <t>LUZ IRENE SANCHEZ CABRERA DE LEON</t>
  </si>
  <si>
    <t xml:space="preserve">MARIA GEORGINA DAVILA RUIZ </t>
  </si>
  <si>
    <t>LUIS ALBERTO GARCIA FLORES</t>
  </si>
  <si>
    <t>MARIA ISABEL SALDAÑA HORNA</t>
  </si>
  <si>
    <r>
      <t xml:space="preserve">ORGANO DESCONCENTRADO: </t>
    </r>
    <r>
      <rPr>
        <b/>
        <sz val="11"/>
        <color rgb="FFFF0000"/>
        <rFont val="Arial Narrow"/>
        <family val="2"/>
      </rPr>
      <t>RED ASISTENCIAL CAJAMARCA</t>
    </r>
  </si>
  <si>
    <t>10418010717</t>
  </si>
  <si>
    <t>10462101975</t>
  </si>
  <si>
    <t>10432002123</t>
  </si>
  <si>
    <t>20604752249</t>
  </si>
  <si>
    <t>20505110651</t>
  </si>
  <si>
    <t>20606948507</t>
  </si>
  <si>
    <t>20545717639</t>
  </si>
  <si>
    <t>20462793791</t>
  </si>
  <si>
    <t>20602458939</t>
  </si>
  <si>
    <t>20603728271</t>
  </si>
  <si>
    <t>VILCHEZ RIOS PATRICIA TATIANA</t>
  </si>
  <si>
    <t>CRUZADO CAMPOS JORGE ZENOBIO</t>
  </si>
  <si>
    <t>MEDIKA EXPRESS S.A.C.</t>
  </si>
  <si>
    <t>W.P. BIOMED E.I.R.L.</t>
  </si>
  <si>
    <t>YEMPAC PHARMACEUTICA S.A.C.</t>
  </si>
  <si>
    <t>ARGON PHARMA S.A.C.</t>
  </si>
  <si>
    <t>HERSIL REPRESENTACIONES S.A.C.</t>
  </si>
  <si>
    <t>VIATICOS AÑO.</t>
  </si>
  <si>
    <t>CAJAMARCA-CHICLAYO -CAJAMARCA</t>
  </si>
  <si>
    <t>RESOLUCION 065-PE-ESSALUD-2017</t>
  </si>
  <si>
    <t>CAJAMARCA-PIURA -CAJAMARCA</t>
  </si>
  <si>
    <t>OCAS RODRIGUEZ SEGUNDO ALBERTO</t>
  </si>
  <si>
    <t>ACUNA GALVEZ SEGUNDO VICENTE</t>
  </si>
  <si>
    <t>CAJAMARCA-TRUJILLO -CAJAMARCA</t>
  </si>
  <si>
    <t>ALCANTARA BONON GREGORIO</t>
  </si>
  <si>
    <t>DELGADO BOLIVIA EDGAR</t>
  </si>
  <si>
    <t>SAUCEDO ABANTO JAVIER</t>
  </si>
  <si>
    <t>RODRIGUEZ CAMACHO SAYDA</t>
  </si>
  <si>
    <t>RAMOS LEON ELVA VICTORIA FATIMA</t>
  </si>
  <si>
    <t>ELORREAGA SILVIA LIGIA KEILA BRIGGITE</t>
  </si>
  <si>
    <t xml:space="preserve">OBLITAS SALAZAR CARLOS ALBERTO </t>
  </si>
  <si>
    <t xml:space="preserve">RAMOS LEON ELVA VICTORIA FATIMA </t>
  </si>
  <si>
    <t>42017582</t>
  </si>
  <si>
    <t>IRIGOIN BENAVIDES ANA MILLY</t>
  </si>
  <si>
    <t>PRIETO ESPINOZA STEPHANY PRISCILA</t>
  </si>
  <si>
    <t xml:space="preserve">HERNANDEZ TERRONES SALVADOR </t>
  </si>
  <si>
    <t>QUIROZ SANTOYA MARIVEL</t>
  </si>
  <si>
    <t>TV.NORTE RADIO CONTINENETE</t>
  </si>
  <si>
    <t>FIGUEROA DIAZ EILIN</t>
  </si>
  <si>
    <t>COOPERATIVA RUNASINI</t>
  </si>
  <si>
    <t xml:space="preserve">BRINGAS CASAS ANTENOR </t>
  </si>
  <si>
    <t xml:space="preserve">BITEL </t>
  </si>
  <si>
    <t>JHOELL JARA FABIAN</t>
  </si>
  <si>
    <t>UNIDAD DE SOPORTE INFORMATICO</t>
  </si>
  <si>
    <t xml:space="preserve">CASTILLO LECCA DELIS </t>
  </si>
  <si>
    <t>DELGADO BOLIVIA EDGAR ENRIQUE</t>
  </si>
  <si>
    <t>ESSALUD CAJABAMBA</t>
  </si>
  <si>
    <t xml:space="preserve">HUAYTA SILLO JUAN ANASTACIO </t>
  </si>
  <si>
    <t xml:space="preserve">VASQUEZ ORRILLO CARLOS ENRIQUE </t>
  </si>
  <si>
    <t>BECERRA GASPAR GHINO JEINER</t>
  </si>
  <si>
    <t>73133076</t>
  </si>
  <si>
    <t>SANCHEZ ORTIZ MAYLI</t>
  </si>
  <si>
    <t xml:space="preserve">PRADO PEREZ MARIELA </t>
  </si>
  <si>
    <t>DIAZ DIAZ BRAYAN DAVID</t>
  </si>
  <si>
    <t>EMPRESA TEMPUS</t>
  </si>
  <si>
    <t>PALACIOS PLASENCIA MARIA ROSALINA</t>
  </si>
  <si>
    <t>HONORES CHONON MARIA RAFAELA</t>
  </si>
  <si>
    <t>ARCYTEC</t>
  </si>
  <si>
    <t>ARCYCEC</t>
  </si>
  <si>
    <t>09:0000</t>
  </si>
  <si>
    <t>NUNEZ DIAZ CORNELIO</t>
  </si>
  <si>
    <t>CABANILLAS BECERRA LUCIANO</t>
  </si>
  <si>
    <t>ROJAS MARIN MARIA SELFA</t>
  </si>
  <si>
    <t xml:space="preserve">IDROGO DE CIEZA FLOR ALICIA </t>
  </si>
  <si>
    <t xml:space="preserve">LA TORRES ORTIZ SOLEDAD </t>
  </si>
  <si>
    <t>01341995</t>
  </si>
  <si>
    <t>ESSALUD CENTRAL</t>
  </si>
  <si>
    <t xml:space="preserve">CHULE PRIACA DORA </t>
  </si>
  <si>
    <t>02890079</t>
  </si>
  <si>
    <t xml:space="preserve">ESSALUD CENTRAL </t>
  </si>
  <si>
    <t>ECHEVARRIA ALBAREZ ADILIO</t>
  </si>
  <si>
    <t>40166013</t>
  </si>
  <si>
    <t>FERNANDEZ RODRIGUEZ R</t>
  </si>
  <si>
    <t>26707665</t>
  </si>
  <si>
    <t xml:space="preserve">UNIDAD DE RECURSOS HUMANOS </t>
  </si>
  <si>
    <t>MESTAS MEDINA CYNTIA</t>
  </si>
  <si>
    <t>41972058</t>
  </si>
  <si>
    <t>ARRIBASPLATA A.NICHA</t>
  </si>
  <si>
    <t>26714660</t>
  </si>
  <si>
    <t>LOZADA RODRIGUEZ G</t>
  </si>
  <si>
    <t>45109410</t>
  </si>
  <si>
    <t xml:space="preserve">SEDE CENTRAL </t>
  </si>
  <si>
    <t>YAGUA FABIAN JUDITH</t>
  </si>
  <si>
    <t xml:space="preserve">OBLITAS VARGAS IVAN </t>
  </si>
  <si>
    <t>REGOCER DOCUMENTO</t>
  </si>
  <si>
    <t xml:space="preserve">ALVA COTRINA ESPERANZA </t>
  </si>
  <si>
    <t>DEJAR DOCUMENTO</t>
  </si>
  <si>
    <t>PERIODO: 01/11/2021 AL 30/11/2021</t>
  </si>
  <si>
    <t>NOTA: DURANTE EL PERIODO ENTRE EL 01/11/2021 HASTA EL 30/11//2021 NO SE HAN REALIZADO CONTRATACION POR LOCACION DE SERVICIO.</t>
  </si>
  <si>
    <t>01/11/2021 AL 30/11/2021</t>
  </si>
  <si>
    <t>186-OA-DM-RACAJ-2021</t>
  </si>
  <si>
    <t>CONTRATACION DEL SERVICIO DE PERSONAL POR INTERMEDIACION LABORAL POR UN AÑO PARA EL SERVICIO DE COCINA DEL HOSPITAL II CAJAMARCA RACAJ."</t>
  </si>
  <si>
    <t xml:space="preserve">RUBEN JORGE CHILO ME3NDOZA </t>
  </si>
  <si>
    <t xml:space="preserve">DAYANA LICETH RAFAEL CABANILLAS </t>
  </si>
  <si>
    <t>EDWARD AUGUSTO GUILLEN SHEEN</t>
  </si>
  <si>
    <t xml:space="preserve">JANE YENSE TORRES AVALOS </t>
  </si>
  <si>
    <t>192-OA-DM-RACAJ-2021</t>
  </si>
  <si>
    <t>COMPRA LOCAL DE DISPOSITIVOS MEDICOS (TRAUMATOLOGIA) CORRESPONDIENTE AL AÑO 2021 PARA LA RED ASISTENCIAL CAJAMARCA</t>
  </si>
  <si>
    <t>AS-28-2021-ESSALUD/RACAJ-1.</t>
  </si>
  <si>
    <t>AS-SM-27-2021-ESSALUD/RACAJ-1.</t>
  </si>
  <si>
    <t>NOVIEMBRE</t>
  </si>
  <si>
    <t>10266193314</t>
  </si>
  <si>
    <t>10469352078</t>
  </si>
  <si>
    <t>10485951861</t>
  </si>
  <si>
    <t>20602401562</t>
  </si>
  <si>
    <t>10474918306</t>
  </si>
  <si>
    <t>10723016083</t>
  </si>
  <si>
    <t>10072594148</t>
  </si>
  <si>
    <t>10267020545</t>
  </si>
  <si>
    <t>10467906611</t>
  </si>
  <si>
    <t>10419986327</t>
  </si>
  <si>
    <t>10423370977</t>
  </si>
  <si>
    <t>20602014151</t>
  </si>
  <si>
    <t>10464675821</t>
  </si>
  <si>
    <t>20487759938</t>
  </si>
  <si>
    <t>20538597121</t>
  </si>
  <si>
    <t>20515448382</t>
  </si>
  <si>
    <t>20524033918</t>
  </si>
  <si>
    <t>20453564348</t>
  </si>
  <si>
    <t>10266910067</t>
  </si>
  <si>
    <t>10734918780</t>
  </si>
  <si>
    <t>10413473263</t>
  </si>
  <si>
    <t>10166626281</t>
  </si>
  <si>
    <t>10064986827</t>
  </si>
  <si>
    <t>10437562330</t>
  </si>
  <si>
    <t>20601858283</t>
  </si>
  <si>
    <t>20107903951</t>
  </si>
  <si>
    <t>20439194236</t>
  </si>
  <si>
    <t>20605078410</t>
  </si>
  <si>
    <t>20481492433</t>
  </si>
  <si>
    <t>20465722119</t>
  </si>
  <si>
    <t>20602830307</t>
  </si>
  <si>
    <t>20601337216</t>
  </si>
  <si>
    <t>20459189042</t>
  </si>
  <si>
    <t>20380274095</t>
  </si>
  <si>
    <t>20543746151</t>
  </si>
  <si>
    <t>20517758991</t>
  </si>
  <si>
    <t>20506744874</t>
  </si>
  <si>
    <t>20419385442</t>
  </si>
  <si>
    <t>20563641887</t>
  </si>
  <si>
    <t>20504312403</t>
  </si>
  <si>
    <t>20605763716</t>
  </si>
  <si>
    <t>20549291377</t>
  </si>
  <si>
    <t>20547614900</t>
  </si>
  <si>
    <t>20506248036</t>
  </si>
  <si>
    <t>20330625679</t>
  </si>
  <si>
    <t>20604805482</t>
  </si>
  <si>
    <t>20557014668</t>
  </si>
  <si>
    <t>20557571940</t>
  </si>
  <si>
    <t>20556248878</t>
  </si>
  <si>
    <t>20295006570</t>
  </si>
  <si>
    <t>20299154743</t>
  </si>
  <si>
    <t>20554258094</t>
  </si>
  <si>
    <t>20553748055</t>
  </si>
  <si>
    <t>10266211282</t>
  </si>
  <si>
    <t>20108629909</t>
  </si>
  <si>
    <t>20563794101</t>
  </si>
  <si>
    <t>20505423519</t>
  </si>
  <si>
    <t>20101260373</t>
  </si>
  <si>
    <t>20166717389</t>
  </si>
  <si>
    <t>20212562697</t>
  </si>
  <si>
    <t>20415955821</t>
  </si>
  <si>
    <t>10266751139</t>
  </si>
  <si>
    <t>20601930561</t>
  </si>
  <si>
    <t>20604027447</t>
  </si>
  <si>
    <t>20570876415</t>
  </si>
  <si>
    <t>20491653745</t>
  </si>
  <si>
    <t>FRESENIUS MEDICAL CARE DEL PER</t>
  </si>
  <si>
    <t>DURCOR LOGISTIC S.R.L.</t>
  </si>
  <si>
    <t>TRADING SERVICE M&amp;A SRLTDA</t>
  </si>
  <si>
    <t>DROFAR E.I.R.L.</t>
  </si>
  <si>
    <t>CORPORACION USALAB PERU E.I.R.</t>
  </si>
  <si>
    <t>UNILAP SAC</t>
  </si>
  <si>
    <t>GLOBAL SUPPLY S.A.C.</t>
  </si>
  <si>
    <t>DROGUERIA FAVETEX S.A.C.</t>
  </si>
  <si>
    <t>MEDICA PERUANA L &amp; S E.I.R.L.</t>
  </si>
  <si>
    <t>JOCAMA MEDIC S.A.C.</t>
  </si>
  <si>
    <t>UNILENE S.A.C.</t>
  </si>
  <si>
    <t>ALFY MEDICA EIRL</t>
  </si>
  <si>
    <t>MEDICAL CHANNEL S.A.C.</t>
  </si>
  <si>
    <t>UTILITARIOS MEDICOS S.A.C.</t>
  </si>
  <si>
    <t>ADVANCE SCIENTIF MEDIC S.A.C.</t>
  </si>
  <si>
    <t>PRISM MEDICAL E.I.R.L.</t>
  </si>
  <si>
    <t>SULZER MEDICAL S.A.C</t>
  </si>
  <si>
    <t>T &amp; R DISTRIBUIDORES E.I.R.L.</t>
  </si>
  <si>
    <t>ALKHOFAR S.A.C.</t>
  </si>
  <si>
    <t>TECNOLOGIA Y MATERIALES SRL</t>
  </si>
  <si>
    <t>DROGUERIA SINMA SAC</t>
  </si>
  <si>
    <t>JAMPI PHARMA S.A.C.</t>
  </si>
  <si>
    <t>IMPORTADORA GEMALAB S.A.C.</t>
  </si>
  <si>
    <t>A. Y B. MEDICAL PERUANA S.A.C.</t>
  </si>
  <si>
    <t>ANDINA MEDICA FILIAL PERU</t>
  </si>
  <si>
    <t>ALMACENERA MEDICA S.R.LTDA.</t>
  </si>
  <si>
    <t>DYSAC FARMA S.A.C.</t>
  </si>
  <si>
    <t>SANGAY TERRONES ORFELINDA</t>
  </si>
  <si>
    <t>CARDIO PERFUSION E.I.R.LTDA</t>
  </si>
  <si>
    <t>ENDOMED TECNOLOGHIES S.A.C.</t>
  </si>
  <si>
    <t>TECNOFARMA S A</t>
  </si>
  <si>
    <t>CAXAMARCA GAS S.A.</t>
  </si>
  <si>
    <t>VISCANDINA S.A.C.</t>
  </si>
  <si>
    <t>URTEAGA DE ROMERO MARTA JULIA</t>
  </si>
  <si>
    <t>GRUPO PAPELERO COSTA S.A.C.</t>
  </si>
  <si>
    <t>INVERSIONES LU STATIONERY S.A.</t>
  </si>
  <si>
    <t>JARONI &amp; ASOCIADOS E.I.R.L.</t>
  </si>
  <si>
    <t>4503916630</t>
  </si>
  <si>
    <t>4503916636</t>
  </si>
  <si>
    <t>4503916688</t>
  </si>
  <si>
    <t>4503916693</t>
  </si>
  <si>
    <t>4503916709</t>
  </si>
  <si>
    <t>4503917470</t>
  </si>
  <si>
    <t>4503918918</t>
  </si>
  <si>
    <t>4503918925</t>
  </si>
  <si>
    <t>4503919500</t>
  </si>
  <si>
    <t>4503919817</t>
  </si>
  <si>
    <t>4503919819</t>
  </si>
  <si>
    <t>4503921604</t>
  </si>
  <si>
    <t>4503921605</t>
  </si>
  <si>
    <t>4503921612</t>
  </si>
  <si>
    <t>4503921643</t>
  </si>
  <si>
    <t>4503921646</t>
  </si>
  <si>
    <t>4503921657</t>
  </si>
  <si>
    <t>4503921668</t>
  </si>
  <si>
    <t>4503921684</t>
  </si>
  <si>
    <t>4503921703</t>
  </si>
  <si>
    <t>4503921721</t>
  </si>
  <si>
    <t>4503921734</t>
  </si>
  <si>
    <t>4503921751</t>
  </si>
  <si>
    <t>4503921763</t>
  </si>
  <si>
    <t>4503921776</t>
  </si>
  <si>
    <t>4503921781</t>
  </si>
  <si>
    <t>4503921793</t>
  </si>
  <si>
    <t>4503921799</t>
  </si>
  <si>
    <t>4503921807</t>
  </si>
  <si>
    <t>4503921822</t>
  </si>
  <si>
    <t>4503921847</t>
  </si>
  <si>
    <t>4503921873</t>
  </si>
  <si>
    <t>4503921878</t>
  </si>
  <si>
    <t>4503921883</t>
  </si>
  <si>
    <t>4503921887</t>
  </si>
  <si>
    <t>4503921910</t>
  </si>
  <si>
    <t>4503921914</t>
  </si>
  <si>
    <t>4503921970</t>
  </si>
  <si>
    <t>4503921977</t>
  </si>
  <si>
    <t>4503922004</t>
  </si>
  <si>
    <t>4503922005</t>
  </si>
  <si>
    <t>4503922008</t>
  </si>
  <si>
    <t>4503922010</t>
  </si>
  <si>
    <t>4503922012</t>
  </si>
  <si>
    <t>4503922026</t>
  </si>
  <si>
    <t>4503922043</t>
  </si>
  <si>
    <t>4503922044</t>
  </si>
  <si>
    <t>4503922098</t>
  </si>
  <si>
    <t>4503922099</t>
  </si>
  <si>
    <t>4503922100</t>
  </si>
  <si>
    <t>4503922104</t>
  </si>
  <si>
    <t>4503923686</t>
  </si>
  <si>
    <t>4503923689</t>
  </si>
  <si>
    <t>4503926042</t>
  </si>
  <si>
    <t>4503926189</t>
  </si>
  <si>
    <t>4503928235</t>
  </si>
  <si>
    <t>4503928251</t>
  </si>
  <si>
    <t>4503928255</t>
  </si>
  <si>
    <t>4503928259</t>
  </si>
  <si>
    <t>4503928260</t>
  </si>
  <si>
    <t>4503928263</t>
  </si>
  <si>
    <t>4503928271</t>
  </si>
  <si>
    <t>4503930929</t>
  </si>
  <si>
    <t>4503932678</t>
  </si>
  <si>
    <t>4503932683</t>
  </si>
  <si>
    <t>4503932992</t>
  </si>
  <si>
    <t>4503933293</t>
  </si>
  <si>
    <t>4503933616</t>
  </si>
  <si>
    <t>4503933617</t>
  </si>
  <si>
    <t>4503933620</t>
  </si>
  <si>
    <t>4503933624</t>
  </si>
  <si>
    <t>4503935126</t>
  </si>
  <si>
    <t>4503935132</t>
  </si>
  <si>
    <t>4503935139</t>
  </si>
  <si>
    <t>4503935148</t>
  </si>
  <si>
    <t>4503935151</t>
  </si>
  <si>
    <t>4503935153</t>
  </si>
  <si>
    <t>4503935156</t>
  </si>
  <si>
    <t>4503935166</t>
  </si>
  <si>
    <t>4503935653</t>
  </si>
  <si>
    <t xml:space="preserve">DELEGACION A COMPRA LOCAL DE PRODUCTOS FARMACEUTICOS DIPAC SISTEMA ULTRABAG PARA OCTUBRE Y NOVIEMBRE DEL 2021 PARA PACIENTES CONTINUADORES DE LA RED ASISTENCIAL ESSALUD CAJAMARCA </t>
  </si>
  <si>
    <t>ADQUISICION DE REPUESTOS INFORMATICOS PARA LA UNIDAD DE SOPORTE INFORMATICO (USI) DE LA RED ASISTENCIAL ESSALUD CAJAMARCA</t>
  </si>
  <si>
    <t xml:space="preserve">DELEGACION A  COMPRA LOCAL DE PRODUCTOS FARMACEUTICOS DIPAC SISTEMA ULTRABAG PARA OCTUBRE Y NOVIEMBRE DEL 2021 PARA PACIENTES CONTINUADORES DE LA RED ASISTENCIAL CAJAMARCA </t>
  </si>
  <si>
    <t>COMPRA LOCAL DE DISPOSITIVOS MEDICOS PARA ATENDER DEMANDA POR COVID-PERIODO OCTUBRE Y NOVIEMBRE DEL 2021 PARA LA RED ASISTENCIAL ESS ALUD CAJAMARCA</t>
  </si>
  <si>
    <t xml:space="preserve">DELEGACIÓN A COMPRA LOCAL DE DISPOSITIVOS MÉDICOS </t>
  </si>
  <si>
    <t xml:space="preserve">DELEGACION A COMPRA LOCAL DE PRODUCTOS FARMACEUTICOS OCTUBRE Y NOVIEMBRE 2021 </t>
  </si>
  <si>
    <t>COMPRA DE CARNES ROJAS PARA LA PREPARACION DE DIETAS DE PACIENTES HOSPITALIZADOS POR UN AÑO PARA EL HOSPITAL II RED ASISTENCIAL CAJAMARCA PERIODO DEL 01 AL 31 DE OCTUBRE DEL 2021 ADJUNTAR GUIA DE REM</t>
  </si>
  <si>
    <t>DELEGACION A COMPRA LOCAL DE DISPOSITIVOS MEDICOS EN RIESGO DE DESABASTECIMIENTO</t>
  </si>
  <si>
    <t>DELEGACIÓN A COMPRA LOCAL DE DISPOSITIVOS MÉDICOS OCTUBRE Y NOVIEMBRE – 2021 DESIERTOS S.P. 11179033 Y 11179092 RED ASISTENCIAL ESSALUD CAJAMARCA</t>
  </si>
  <si>
    <t>COMPRA DE MATERIAL DE ESCRITORIO PARA LA RED ASISTENCIAL ESSALUD CAJAMARCA PARA EL ULTIMO TRIMESTRE DEL AÑO 2021 MEDIANTE CATÁLOGOS ELECTRÓNICOS DE ACUERDO MARCO DE PERÚ COMPRAS</t>
  </si>
  <si>
    <t>4503916811</t>
  </si>
  <si>
    <t>4503916815</t>
  </si>
  <si>
    <t>4503916821</t>
  </si>
  <si>
    <t>4503916955</t>
  </si>
  <si>
    <t>4503918454</t>
  </si>
  <si>
    <t>4503918880</t>
  </si>
  <si>
    <t>4503920051</t>
  </si>
  <si>
    <t>4503920392</t>
  </si>
  <si>
    <t>4503920394</t>
  </si>
  <si>
    <t>4503920403</t>
  </si>
  <si>
    <t>4503920405</t>
  </si>
  <si>
    <t>4503920406</t>
  </si>
  <si>
    <t>4503921273</t>
  </si>
  <si>
    <t>4503922050</t>
  </si>
  <si>
    <t>4503923567</t>
  </si>
  <si>
    <t>4503923579</t>
  </si>
  <si>
    <t>4503923599</t>
  </si>
  <si>
    <t>4503923623</t>
  </si>
  <si>
    <t>4503923625</t>
  </si>
  <si>
    <t>4503923637</t>
  </si>
  <si>
    <t>4503924611</t>
  </si>
  <si>
    <t>4503925241</t>
  </si>
  <si>
    <t>4503926354</t>
  </si>
  <si>
    <t>4503926359</t>
  </si>
  <si>
    <t>4503926361</t>
  </si>
  <si>
    <t>4503927344</t>
  </si>
  <si>
    <t>4503928876</t>
  </si>
  <si>
    <t>4503929167</t>
  </si>
  <si>
    <t>4503929173</t>
  </si>
  <si>
    <t>4503929447</t>
  </si>
  <si>
    <t>CASTAÑEDA GAMARRA, ROSA AMALIA</t>
  </si>
  <si>
    <t>PORTILLA OCHOA PAUL MARTIN</t>
  </si>
  <si>
    <t>CORONEL RONCAL LESLY ARLLET</t>
  </si>
  <si>
    <t>CIMA GRAF S.A.C.</t>
  </si>
  <si>
    <t>VASQUEZ OLIVARES KIARA MARITA</t>
  </si>
  <si>
    <t>VASQUEZ COTRINA RUHANA LIZBET</t>
  </si>
  <si>
    <t>MENDOZA RIVASPLATA ELMER LUIS</t>
  </si>
  <si>
    <t>PINEDO QUIROZ NELVI KARINA</t>
  </si>
  <si>
    <t>RODRIGO DIAZ JULIO CESAR</t>
  </si>
  <si>
    <t>TELLO FIGUEROA VANIA NATHALI</t>
  </si>
  <si>
    <t>LAURENT CENTRO DE HEMODIALISIS</t>
  </si>
  <si>
    <t>COORPORACION RUNASINI S.A.C.</t>
  </si>
  <si>
    <t>CORONEL HERRERA JOSE ROBERTH</t>
  </si>
  <si>
    <t>EMPRESA DE SERVICIOS GENERALES</t>
  </si>
  <si>
    <t>DRAEGER  PERU   S.A.C.</t>
  </si>
  <si>
    <t>E&amp;A SERVICIOS Y AFINES S.R.L.</t>
  </si>
  <si>
    <t>VALUE HUNTER SAC</t>
  </si>
  <si>
    <t>RUMAY CERQUIN GONZALO</t>
  </si>
  <si>
    <t>HUAMAN CHUQUIMANGO LUZ NERI</t>
  </si>
  <si>
    <t>ROJAS CARRANZA ABRAHAM</t>
  </si>
  <si>
    <t>SANCHEZ CASTRO ALEXANDER EDWIN</t>
  </si>
  <si>
    <t>TERAN DIAZ MANUEL</t>
  </si>
  <si>
    <t>MALAVER RUITON CRHISTIAN ALVAR</t>
  </si>
  <si>
    <t>GUADO LEON ROSA ESTHER</t>
  </si>
  <si>
    <t xml:space="preserve">CONTRATACIÓN DEL SERVICIO DE ALQUILER DE LOCAL PARA EL FUNCIONAMIENTO DEL LOCAL CAMEC - CEPRIT –ESSALUD EN LINEA DE LA RED ASISTENCIAL ESSALUD CAJAMARCA </t>
  </si>
  <si>
    <t xml:space="preserve">SERVICIO DE TECNOLOGO MEDICO PARA EL SERVICIO DE PATOLOGIA CLINICA, AREA DE LABORATORIO DE CENTRAL - CONSULTA EXTERNA PARA LA RED ASISTENCIAL CAJAMARCA </t>
  </si>
  <si>
    <t>CONTRATACIÓN DEL SERVICIO DE IMPRESIÓN DE SEÑALETICA DE BRANDEO EXTERNO, PARA LA UNIDAD DE TELEMEDICINA EN EL ANEXO DE CONSULTORIOS EXTERNOS DEL HOSPITAL II CVAJAMARCA DE LA RED ASISTENCIAL CAJAMARCA</t>
  </si>
  <si>
    <t xml:space="preserve">SERVICIO  DE 01 PROFESIONAL  DE PSICOLOGIA  PARA PRESTAR SUS SERVICIOS EN LA UNIDAD FUNCIONAL DE SEGURIDAD Y SALUD EN EL TRABAJO ESSALUD CAJAMARCA. </t>
  </si>
  <si>
    <t>CONTRATACION DEL SERVICIO DE UN TÉCNICO ASISTENCIAL QUE HAGAN LA LABOR DE  DIGITADOR CON CARACTER DE URGENCIA PARA PARA LA UPSS DE FARMACIA DEL HOSPITAL II ESSALUD CAJAMARCA.</t>
  </si>
  <si>
    <t xml:space="preserve">CONTRATACIÓN DEL "SERVICIO DE ALQUILER DE LOCAL PARA EL FUNCIONAMIENTO DE LA POSTA MÉDICA DE SAN MIGUEL DE LA RED ASISTENCIAL ESSALUD CAJAMARCA POR TRES(03) MESES". </t>
  </si>
  <si>
    <t>CONTRATACION DE 01 DIGITADOR PARA REALIZAR EL SERVICIO TEMPORAL EN EL AREA DE INMUNIZACIONES COVID 19 ACTIVIDADES TEMPORALES DE PREVENCION Y CAMPAÑA DE VACUNAS CONTRA COVID-19 HOSPITALII ESSALUD CAJA</t>
  </si>
  <si>
    <t>SERVICIO DE APOYO ADMINISTRATIVO DE UNA PERSONAL NATURAL PARA LA UNIDAD DE ADQUISICIONES, INGENIERIA HOSPITALARIA Y SERVICIOS PARA EL ÁREA DE PROGRAMACIÓN DE BIENES DE LA RED ASISTENCIAL CAJAMARCA.</t>
  </si>
  <si>
    <t>CONTRATACION DEL SERVICIO DE ATENCION AMBULATORIA DEL PACIENTE ASEGURADO CON ENFERMEDAD RENAL CRONICA (ERC) ESTADIO 5 EN HEMODIALISIS CONVENCIONAL SIN REUSO POR IPRESS-HEMODIALISIS TERCERIZADA POR LA</t>
  </si>
  <si>
    <t xml:space="preserve">"CONTRATACIÓN DEL SERVICIO DE ASEO, LIMPIEZA E HIGIENE HOSPITALARIO DE LAS AREAS COVID 19 DE LA RED ASISTENCIAL CAJAMARCA". </t>
  </si>
  <si>
    <t xml:space="preserve">SERVICIO DE UN TECNOLOGO MEDICO EN APOYO PARA EL SERVICIO DE BANCO DE SANGRE DEL HOSPITAL II DE LA RED ASISTENCIAL ESSALUD CAJAMARCA POR UN MES SIETE DIAS </t>
  </si>
  <si>
    <t xml:space="preserve">CONTRATACIÓN DEL SERVICIO DE PERSONAL POR INTERMEDIACIÓN LABORAL PARA EL SERVICIO DE COCINA DEL ÁREA DE NUTRICIÓN DEL HOSPITAL II POR 01 MES 16/11/2021-15/12/2021 PARA LA RED ASISTENCIAL CAJAMARCA. </t>
  </si>
  <si>
    <t>SERVICIO DE MANTENIMIENTO CORRECTIVO PARA LA MAQUINA DE ANESTECIA MARCA: DRAEGER-CENTRO QUIRURGICO DEL HOSPITAL II CAJAMARCA.</t>
  </si>
  <si>
    <t>CONTRATACION DE UN SERVICIO EDUCATIVO PARA EL DESARROLLO DE LA ACTIVIDAD DE CAPACITACIÓN "SISTEMA Y PROCESOS DE LA GESTION DEL CAMBIO EN ENTORNO DE CRISIS" RED ASISTENCIAL CAJAMARCA</t>
  </si>
  <si>
    <t>CONTRATACION DEL SERVICIO DE UN MEDICO PEDIATRA PARA EMERGENCIA PEDIATRICA Y HOSPITALIZACION DE NEATOLOGIA EN EL HOSPITAL II DE LA RED ASISTENCIAL ESSALUD CAJAMARCA</t>
  </si>
  <si>
    <t>CONTRATACION DEL SERVICIO DE MANTENIMIENTO CORRECTIVO DE UNA UNIDAD MOVIL, AMBULANCIA EUG-591  - RED ASISTENCIAL ESSALUD CAJAMARCA.</t>
  </si>
  <si>
    <t>CONTRATACIÓN DEL SSERVICIO DE APOYO UN TECNICO DIGITADOR PARA EL SERVICIO DE ANATOMIA PATOLOGICA  DE CARÁCTER URGENTE Y TEMPORAL DEL HOSPITAL II DE LA RED ASISTENCIAL ESSALUD CAJAMARCA</t>
  </si>
  <si>
    <t>CONTRATACIÓN DEL SERVICIO DE ALQUILER DE LOCAL PARA EL FUNCIONAMIENTO DE PM.TEMBLADERA</t>
  </si>
  <si>
    <t xml:space="preserve">SERVICIO DE APOYO ASISTENCIAL DE TECNICO DE FARMACIA APOYO PARA CAMEC DEL HOSPITAL II  DE LA RED ASISTENCIAL ESSALUD CAJAMARCA </t>
  </si>
  <si>
    <t>SERVICIO DE ABOGADO COMO APOYO ADMINISTRATIVO PARA EL AREA DE SECRETARIA TECNICA DEL REGIMEN DISCIPLINARIO Y PROCEDIMIENTO SANCIONADOR DE LA RED ASISTENCIAL CAJAMARCA</t>
  </si>
  <si>
    <t xml:space="preserve">SERVICIOS DE APOYO ADMINISTRATIVO DE UNA PERSONA NATURAL PARA EL AREA DE SECRETARIA DE DIRECCION MEDICA POR 01 MES DE LA RED ASISTENCIAL ESSALUD CAJAMARCA. </t>
  </si>
  <si>
    <t>CONTRATACIÓN DEL SERVICIO DE  LICENCIADA EN ENFERMERIA PARA REALIZAR LOS SERVICIOS COMO APOYO TEMPORAL EN EL AREA DE INMUNIZACIONES COVID 19 ACTIVIDADES TEMPORALES DE PREVENCION Y CAMPAÑA DE VACUNA</t>
  </si>
  <si>
    <t>VASQUEZ VILLANUEVA JANET MARGARITA</t>
  </si>
  <si>
    <t>CONTRATACIÓN DEL SERVICIO DE LICENCIADA EN ENFERMERIA PARA REALIZAR LOS SERVICIOS COMO APOYO TEMPORAL EN EL AREA DE INMUNIZACIONES COVID 19 ACTIVIDADES TEMPORALES DE PREVENCION Y CAMPAÑA DE VACUNA</t>
  </si>
  <si>
    <t>CONTRATACION DEL SERVICIO DE ASEO, LIMPIEZA E HIGIENE HOSPITALARIA A NIVEL NACIONAL ITEM N°10: RED ASISTENCIAL CAJAMARCA.</t>
  </si>
  <si>
    <t>CONTRATACION DE UN SERVICIO EDUCATIVO PARA EL DESARROLLO DE LA ACTIVIDAD DE CAPACITACIÓN "ELABORACION E IMPLEMENTACION DE PLANES DE MEJORA CONTINUA EN UPSS DE APOYO A LA ATENCION" RED ASISTENCIAL CAJAMARCA.</t>
  </si>
  <si>
    <t>CONTRATACION DE SERVICIO DE SEGURIDAD Y VIGILANCIA A NIVEL NACIONAL POR UN PERIODO DE 36 MESES: RED ASISTENCIAL CAJAMARCA.</t>
  </si>
  <si>
    <t>COMPAÑIA DE VIGILANCIA Y SEGURIDAD</t>
  </si>
  <si>
    <t>SERVICIO DE APOYO DE PERSONA NATURAL CAPACITADA EN DIGITACION PARA REALIZAR LOS SERVICIOS COMO APOYO ASISTENCIAL EN EL SERVICIO DE D IAGNOSTICO POR IMÁGENES –EMERGENCIA DEL HOSPITAL II ESSALUD CAJAMARCA</t>
  </si>
  <si>
    <t>SERVICIO DE APOYO DE PERSONA NATURAL CAPACITADA EN TOMA DE RAYOS X PARA REALIZAR LOS SERVICIOS COMO APOYOASISTENCIAL EN EL SERVICIO DE DIAGNOSTICO POR IMÁGENES –EMERGENCIA DEL HOSPITAL II ESSALUD CAJAMARCA</t>
  </si>
  <si>
    <t>CONTRATACION DEL SERVICIO DE ATENCION AMBULATORIA DEL PACIENTE ASEGURADO CON ENFERMEDAD RENAL CRONICA (ERC) ESTADIO 5 EN HEMODIALISIS CONVENCIONAL SIN REUSO POR IPRESS-HEMODIALISIS TERCERIZADA PARA LA RED ASISTENCIAL CAJAMARCA.</t>
  </si>
  <si>
    <t>COMPRA LOCAL DE MATERIAL E INSUMOS DE LABORATORIO (HEMATOLOGIA) POR UN PERIODO DE OCHO MESES PARA LA RED ASISTENCIAL CAJAMARCA ITEM N° 2 "HEMOGRAMA AUTOMATIZADO DIFERENCIAL 5 ESTIRPES KIT" .</t>
  </si>
  <si>
    <t>COMPRA LOCAL DE MATERIAL E INSUMOS DE LABORATORIO (HEMATOLOGIA) POR UN PERIODO DE OCHO MESES PARA LA RED ASISTENCIAL CAJAMARCA ITEM N° 1 "HEMOGRAMA AUTOMATIZADO DIFERENCIAL 3 ESTIRPES KIT".</t>
  </si>
  <si>
    <t>DELEGACION A COMPRA DE BIENES ESTRATEGICOS DIPAC OCTUBRE Y NOVIEMBRE  - 2021 PACIENTES NUEVOS PARA LA RED ASISTENCIAL CAJAMARCA.</t>
  </si>
  <si>
    <t>DELEGACION A COMPRA LOCAL DE MATERIAL E INSUMOS DE LABORATORIO IV TRIMESTRE PARA LA RED ASISTENCIAL CAJAMARCA.</t>
  </si>
  <si>
    <t xml:space="preserve">REPRESENTACIONES QUIMICA EUROPEA SAC </t>
  </si>
  <si>
    <t xml:space="preserve">MACATT MEDICA PERUANA SOCIEDAD ANONIMA CERRADA </t>
  </si>
  <si>
    <t xml:space="preserve">NIPRO MEDICAL CORPORATION SUCURSAL DEL PERU </t>
  </si>
  <si>
    <t>BIOMEDICAL MAFRI SOCIEDAD ANONIMA CERRADA-BIOMEDICAL MAFRI SAC</t>
  </si>
  <si>
    <t>BIOSIX IMPORT SOCIEDAD ANONIMA CERRADA -BIOSIX SAC</t>
  </si>
  <si>
    <t xml:space="preserve">EXCELLAN PERU SOCIEDAD ANONIMA CERRADA - EXCELLAN PERU SAC </t>
  </si>
  <si>
    <t>YEMPAC PHARMACEUTICA SOCIEDAD ANONIMA CERRADA.</t>
  </si>
  <si>
    <t>NORDIC PHARMACEUTICAL COMPANY SAC</t>
  </si>
  <si>
    <t>FABRICANTES, COMERCIALIZADORES Y SERVICIOS MEDICOS SAC</t>
  </si>
  <si>
    <t>FABRICA DE PRODUCTOS MEDICOS SAC</t>
  </si>
  <si>
    <t>JAMARY SERVICIOS GENERALES S.R.L</t>
  </si>
  <si>
    <t>DELEGACIÓN A COMPRA LOCAL DE PRODUCTOS FARMACÉUTICOS OCTUBRE Y NOVIEMBRE 2021 RED ASISTENCIAL ESSALUD CAJAMARCA</t>
  </si>
  <si>
    <t>DELEGACIÓN A COMPRA LOCAL DE DISPOSITIVOS MÉDICOS OCTUBRE Y NOVIEMBRE – 2021 RED ASISTENCIAL ESSALUD CAJAMARCA</t>
  </si>
  <si>
    <t>DELEGACIÓN A COMPRA LOCAL DE DISPOSITIVOS MÉDICOS NO COVID EN RIESGO DE DESABASTECIMIENTO JULIO 2021 RED ASISTENCIAL ESSALUD CAJAMARCA</t>
  </si>
  <si>
    <t>COMPRA DE GAS LICUADO DE PETROLEO PARA EL SERVICIO DE NUTRICIÓN DE HOSPITALIZACIÓN RED ASISTENCIAL ESSALUD CAJAMARCA .</t>
  </si>
  <si>
    <t>COMPRA LOCAL DE DISPOSITIVOS MEDICOS DE TRAUMATOLOGIA: SET DE MINIPLACAS AO COMPLETO RED ASISTENCIAL ESSALUD CAJAMARCA</t>
  </si>
  <si>
    <t>DELEGACIÓN A COMPRA LOCAL DE PRODUCTOS FARMACÉUTICOS OCTUBRE Y NOVIEMBRE – 2021 RED ASISTENCIAL ESSALUD CAJAMARCA</t>
  </si>
  <si>
    <t>DELEGACION A COMPRA LOCAL DE MEDICAMENTOS DASATINIB PARA LA RACAJ RED ASISTENCIAL ESSALUD CAJAMARCA</t>
  </si>
  <si>
    <t>COMPRA DE CARNE DE POLLO PARA LA PREPARACION DE DIETAS DE PACIENTES HOSPITALIZADOS POR 01 AÑO PARA EL HOSPITAL II DE LA RED ASISTENCIAL CAJAMARCA.</t>
  </si>
  <si>
    <t>COMPRA DE CARNES ROJAS PARA LA PREPARACION DE DIETAS DE PACIENTES HOSPITALIZADOS POR UN AÑO PARA EL HOSPITAL II RED ASISTENCIAL CAJAMARCA.</t>
  </si>
  <si>
    <t>DELEGACION A COMPRA LOCAL DE PRODUCTOS FARMACEUTICOS OCTUBRE Y NOVIEMBRE 2021</t>
  </si>
  <si>
    <t>DELEGACIÓN A COMPRA LOCAL DE PRODUCTOS FARMACÉUTICOS IV TRIMESTRE RED ASISTENCIAL CAJAMARCA.</t>
  </si>
  <si>
    <t xml:space="preserve">DELEGACIÓN A COMPRA LOCAL DE PRODUCTOS FARMACÉUTICOS IV TRIMESTRE RED ASISTENCIAL CAJAMARCA.                </t>
  </si>
  <si>
    <t xml:space="preserve">DELEGACION A COMPRA LOCAL DE MATERIAL E INSUMOS DE LABORATORIO IV TRIMESTRE RED ASISTENCIAL CAJAMARCA. </t>
  </si>
  <si>
    <t xml:space="preserve">DELEGACION A COMPRA LOCAL DE MATERIAL E INSUMOS DE LABORATORIO IV TRIMESTRE RED ASISTENCIAL CAJAMARCA.               </t>
  </si>
  <si>
    <t>DELEGACION A COMPRA LOCAL DE MATERIAL E INSUMOS DE LABORATORIO IV TRIMESTRE RED ASISTENCIAL CAJAMARCA.</t>
  </si>
  <si>
    <t>PERIODO :  01/11/2021 AL 30/11/2021</t>
  </si>
  <si>
    <t>11</t>
  </si>
  <si>
    <t>04.11.2021</t>
  </si>
  <si>
    <t>05.11.2021</t>
  </si>
  <si>
    <t>06.11.2021</t>
  </si>
  <si>
    <t>13.11.2021</t>
  </si>
  <si>
    <t>14.11.2021</t>
  </si>
  <si>
    <t>18.11.2021</t>
  </si>
  <si>
    <t>19.11.2021</t>
  </si>
  <si>
    <t>22.11.2021</t>
  </si>
  <si>
    <t>23.11.2021</t>
  </si>
  <si>
    <t>28.11.2021</t>
  </si>
  <si>
    <t>29.11.2021</t>
  </si>
  <si>
    <t>25.11.2021</t>
  </si>
  <si>
    <t>26.11.2021</t>
  </si>
  <si>
    <t>27.11.2021</t>
  </si>
  <si>
    <t>20.11.2021</t>
  </si>
  <si>
    <t>21.11.2021</t>
  </si>
  <si>
    <t>09.11.2021</t>
  </si>
  <si>
    <t>10.11.2021</t>
  </si>
  <si>
    <t>CAJAMARCA-PIURA-CAJAMARCA</t>
  </si>
  <si>
    <t>24.11.2021</t>
  </si>
  <si>
    <t>07.11.2021</t>
  </si>
  <si>
    <t>02.11.2021</t>
  </si>
  <si>
    <t>03.11.2021</t>
  </si>
  <si>
    <t>CAMACHO HERRERA VICTOR</t>
  </si>
  <si>
    <t>ACUÑA GALVEZ ROBER</t>
  </si>
  <si>
    <t>ACUÑA GALVEZ SEGUNDO</t>
  </si>
  <si>
    <t>CORDOVA DIAZ MAGALY</t>
  </si>
  <si>
    <t>CASTILLO RODRIGUEZ NOEMI</t>
  </si>
  <si>
    <t>VASQUEZ ACUÑA SEGUNDO</t>
  </si>
  <si>
    <t>ROBER ACUÑA GALVEZ</t>
  </si>
  <si>
    <t>PRETEL LEYVA LIA ISABEL</t>
  </si>
  <si>
    <t>TOTALES</t>
  </si>
  <si>
    <t>AS-SM-27-2021-ESSALUD/RACAJ-1</t>
  </si>
  <si>
    <t>AS-SM-28-2021-ESSALUD/RACAJ-1</t>
  </si>
  <si>
    <t>COMPRA LOCAL DE DISPOSITIVOS MEDICOS ( TRAUMATOLOGIA) CORRESPONDIENTE AL AÑO 2021 PARA LA RED ASISTENCIAL CAJAMARCA.</t>
  </si>
  <si>
    <t>CONTRATACION DEL SERVICIO DE PERSONAL POR INTERMEDIACION LABORAL POR UN AÑO PARA EL SERVICIO DE COCINA DEL HOSPITAL II CAJAMARCA</t>
  </si>
  <si>
    <t>ADJUDICADO: Plataforma del SEACE (01.12.2021)</t>
  </si>
  <si>
    <t>EN EJECUCION: Plataforma del SEACE  Buena pro (17.12.2021)</t>
  </si>
  <si>
    <t>SIE-SIE-4-2021-ESSALUD/RACAJ-1</t>
  </si>
  <si>
    <t>SIE</t>
  </si>
  <si>
    <t>COMPRA DE COMBUSTIBLES PARA LA FLOTA VEHICULAR POR UN AÑO DE LA RED ASISTENCIAL CAJAMARCA</t>
  </si>
  <si>
    <t>ADJUDICADO: Plataforma del SEACE   (10.12.2021)</t>
  </si>
  <si>
    <t xml:space="preserve">DURANTE EL PERIODO 01/11/2021 AL 30/11/2021 NO SE HA REALIZADO CONTRATACIONES DIRECTAS. </t>
  </si>
  <si>
    <t>CASTAÑEDA BAZAN KARLA ESPERANZA</t>
  </si>
  <si>
    <t>ALVA COLLAZOS YESSENIA DEL ROSARIO</t>
  </si>
  <si>
    <t xml:space="preserve">COSAVALENTE ESPEJO NORMA </t>
  </si>
  <si>
    <t xml:space="preserve">255720 - 256456 = 736 </t>
  </si>
  <si>
    <t>373530 - 375783 = 2253</t>
  </si>
  <si>
    <t xml:space="preserve">324457 - 330578 = 6121 </t>
  </si>
  <si>
    <t>358924 - 363565 = 4641</t>
  </si>
  <si>
    <t xml:space="preserve">433257 - 434099 = 842  </t>
  </si>
  <si>
    <t>369110 - 370765 = 1655</t>
  </si>
  <si>
    <t xml:space="preserve">161525 - 161525 = 00 </t>
  </si>
  <si>
    <t>NO ABASTECIÓ COMBUSTIBLE DURANTE EL MES</t>
  </si>
  <si>
    <t>100350 - 102298 =  1948</t>
  </si>
  <si>
    <t>111953 - 112954 = 1001</t>
  </si>
  <si>
    <t>191805 - 192392 = 587</t>
  </si>
  <si>
    <t>228777 - 230941 = 2164</t>
  </si>
  <si>
    <t>127342 - 128042 = 700</t>
  </si>
  <si>
    <t>20600137493</t>
  </si>
  <si>
    <t>20601439795</t>
  </si>
  <si>
    <t>CORPORACION SAREPTA E.I.R.L</t>
  </si>
  <si>
    <t>MATPHARMA SAC</t>
  </si>
  <si>
    <t>DRAEGER  PERU S.A.C.</t>
  </si>
  <si>
    <t>FN12-00000271</t>
  </si>
  <si>
    <t xml:space="preserve"> FN12-00000272</t>
  </si>
  <si>
    <t>FN12-00000273</t>
  </si>
  <si>
    <t>FN12-00000274</t>
  </si>
  <si>
    <t>DELEGACION A COMPRA LOCAL DE PRODUCTOS FARMACEUTICOS AGOSTO - 2021 PARALA RED ASISTENCIAL CAJAMARCAS.</t>
  </si>
  <si>
    <t>DELEGACION A COMPRA LOCAL DE DISPOSITIVOS MEDICOS NO COVID EN RIESGO DEDESABASTECIMIENTO JULIO 2021 PARA LA RED ASISTENCIAL CAJAMARCA</t>
  </si>
  <si>
    <t>DELEGACION A COMPRA LOCAL DE DISPOSITIVOS MEDICOS, MATERIAL FUNGIBLECORRESPONDIENTE AL AÑO 2021 PARA LA RED ASISTENCIAL CAJAMARCA.</t>
  </si>
  <si>
    <t>2112U00582</t>
  </si>
  <si>
    <t>2112U00524</t>
  </si>
  <si>
    <t>2112A00091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</si>
</sst>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S/.&quot;\ #,##0.00;&quot;S/.&quot;\ \-#,##0.00"/>
    <numFmt numFmtId="165" formatCode="&quot;S/.&quot;\ #,##0.00;[Red]&quot;S/.&quot;\ \-#,##0.00"/>
    <numFmt numFmtId="166" formatCode="_ &quot;S/.&quot;\ * #,##0.00_ ;_ &quot;S/.&quot;\ * \-#,##0.00_ ;_ &quot;S/.&quot;\ * &quot;-&quot;??_ ;_ @_ "/>
    <numFmt numFmtId="167" formatCode="_ * #,##0.00_ ;_ * \-#,##0.00_ ;_ * &quot;-&quot;??_ ;_ @_ "/>
    <numFmt numFmtId="168" formatCode="_(* #,##0.00_);_(* \(#,##0.00\);_(* &quot;-&quot;??_);_(@_)"/>
    <numFmt numFmtId="169" formatCode="[$S/.-280A]\ #,##0.00;[$S/.-280A]\ \-#,##0.00"/>
    <numFmt numFmtId="170" formatCode="dd/mm/yyyy;@"/>
    <numFmt numFmtId="171" formatCode="&quot;S/.&quot;\ #,##0.00"/>
    <numFmt numFmtId="172" formatCode="&quot;S/&quot;#,##0.00"/>
    <numFmt numFmtId="173" formatCode="_-[$S/-280A]* #,##0.00_-;\-[$S/-280A]* #,##0.00_-;_-[$S/-280A]* &quot;-&quot;??_-;_-@_-"/>
  </numFmts>
  <fonts count="59" x14ac:knownFonts="1">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Arial Narrow"/>
      <family val="2"/>
    </font>
    <font>
      <sz val="10"/>
      <color theme="1"/>
      <name val="Calibri"/>
      <family val="2"/>
      <scheme val="minor"/>
    </font>
    <font>
      <sz val="10"/>
      <name val="Arial Narrow"/>
      <family val="2"/>
    </font>
    <font>
      <sz val="9"/>
      <color theme="1"/>
      <name val="Arial Narrow"/>
      <family val="2"/>
    </font>
    <font>
      <sz val="9"/>
      <color indexed="8"/>
      <name val="Arial Narrow"/>
      <family val="2"/>
    </font>
    <font>
      <sz val="9"/>
      <name val="Arial Narrow"/>
      <family val="2"/>
    </font>
    <font>
      <b/>
      <sz val="10"/>
      <color theme="1"/>
      <name val="Calibri"/>
      <family val="2"/>
      <scheme val="minor"/>
    </font>
    <font>
      <b/>
      <sz val="9"/>
      <color theme="1"/>
      <name val="Calibri"/>
      <family val="2"/>
      <scheme val="minor"/>
    </font>
    <font>
      <sz val="9"/>
      <color theme="1"/>
      <name val="Calibri"/>
      <family val="2"/>
      <scheme val="minor"/>
    </font>
    <font>
      <b/>
      <sz val="9"/>
      <name val="Calibri"/>
      <family val="2"/>
      <scheme val="minor"/>
    </font>
    <font>
      <sz val="8"/>
      <color theme="1"/>
      <name val="Calibri"/>
      <family val="2"/>
      <scheme val="minor"/>
    </font>
    <font>
      <b/>
      <sz val="8.5"/>
      <name val="Calibri"/>
      <family val="2"/>
      <scheme val="minor"/>
    </font>
    <font>
      <sz val="8.5"/>
      <color theme="1"/>
      <name val="Calibri"/>
      <family val="2"/>
      <scheme val="minor"/>
    </font>
    <font>
      <b/>
      <sz val="8"/>
      <color theme="1"/>
      <name val="Calibri"/>
      <family val="2"/>
      <scheme val="minor"/>
    </font>
    <font>
      <b/>
      <sz val="12"/>
      <color theme="1"/>
      <name val="Calibri"/>
      <family val="2"/>
      <scheme val="minor"/>
    </font>
    <font>
      <b/>
      <sz val="14"/>
      <color theme="1"/>
      <name val="Calibri"/>
      <family val="2"/>
      <scheme val="minor"/>
    </font>
    <font>
      <b/>
      <sz val="11"/>
      <name val="Arial Narrow"/>
      <family val="2"/>
    </font>
    <font>
      <sz val="11"/>
      <name val="Arial Narrow"/>
      <family val="2"/>
    </font>
    <font>
      <b/>
      <sz val="11"/>
      <name val="Calibri"/>
      <family val="2"/>
      <scheme val="minor"/>
    </font>
    <font>
      <sz val="9"/>
      <color indexed="10"/>
      <name val="Geneva"/>
      <family val="2"/>
    </font>
    <font>
      <sz val="11"/>
      <color rgb="FF333333"/>
      <name val="Calibri"/>
      <family val="2"/>
    </font>
    <font>
      <b/>
      <sz val="11"/>
      <color rgb="FFFF0000"/>
      <name val="Arial Narrow"/>
      <family val="2"/>
    </font>
    <font>
      <b/>
      <sz val="10"/>
      <color rgb="FFFF0000"/>
      <name val="Arial Narrow"/>
      <family val="2"/>
    </font>
    <font>
      <b/>
      <sz val="11"/>
      <color rgb="FFFF0000"/>
      <name val="Calibri"/>
      <family val="2"/>
      <scheme val="minor"/>
    </font>
    <font>
      <b/>
      <sz val="14"/>
      <color theme="1"/>
      <name val="Arial Narrow"/>
      <family val="2"/>
    </font>
    <font>
      <b/>
      <sz val="14"/>
      <name val="Arial Narrow"/>
      <family val="2"/>
    </font>
    <font>
      <b/>
      <sz val="12"/>
      <color theme="1"/>
      <name val="Arial Narrow"/>
      <family val="2"/>
    </font>
    <font>
      <b/>
      <sz val="12"/>
      <name val="Arial Narrow"/>
      <family val="2"/>
    </font>
    <font>
      <sz val="12"/>
      <color theme="1"/>
      <name val="Arial Narrow"/>
      <family val="2"/>
    </font>
    <font>
      <sz val="9"/>
      <color theme="1"/>
      <name val="Arial"/>
      <family val="2"/>
    </font>
    <font>
      <sz val="11"/>
      <name val="Calibri"/>
      <family val="2"/>
      <scheme val="minor"/>
    </font>
    <font>
      <b/>
      <sz val="9"/>
      <color theme="1"/>
      <name val="Arial Narrow"/>
      <family val="2"/>
    </font>
    <font>
      <b/>
      <sz val="8"/>
      <color rgb="FF000000"/>
      <name val="Verdana"/>
      <family val="2"/>
    </font>
    <font>
      <sz val="9"/>
      <color rgb="FF000000"/>
      <name val="Calibri"/>
      <family val="2"/>
      <scheme val="minor"/>
    </font>
    <font>
      <sz val="9"/>
      <name val="Calibri"/>
      <family val="2"/>
      <scheme val="minor"/>
    </font>
    <font>
      <b/>
      <sz val="10"/>
      <color theme="1"/>
      <name val="Arial"/>
      <family val="2"/>
    </font>
    <font>
      <b/>
      <sz val="11"/>
      <color theme="1"/>
      <name val="Arial Narrow"/>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0">
    <xf numFmtId="0" fontId="0" fillId="0" borderId="0"/>
    <xf numFmtId="0" fontId="2" fillId="0" borderId="0"/>
    <xf numFmtId="168"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7" fontId="1" fillId="0" borderId="0" applyFont="0" applyFill="0" applyBorder="0" applyAlignment="0" applyProtection="0"/>
    <xf numFmtId="0" fontId="18" fillId="0" borderId="0" applyNumberFormat="0" applyFill="0" applyBorder="0" applyAlignment="0" applyProtection="0"/>
    <xf numFmtId="0" fontId="41" fillId="0" borderId="0"/>
    <xf numFmtId="0" fontId="2" fillId="0" borderId="0"/>
    <xf numFmtId="43" fontId="2" fillId="0" borderId="0" applyFont="0" applyFill="0" applyBorder="0" applyAlignment="0" applyProtection="0"/>
    <xf numFmtId="0" fontId="2" fillId="0" borderId="0"/>
    <xf numFmtId="0" fontId="2" fillId="0" borderId="0"/>
    <xf numFmtId="166" fontId="1" fillId="0" borderId="0" applyFont="0" applyFill="0" applyBorder="0" applyAlignment="0" applyProtection="0"/>
  </cellStyleXfs>
  <cellXfs count="228">
    <xf numFmtId="0" fontId="0" fillId="0" borderId="0" xfId="0"/>
    <xf numFmtId="0" fontId="20" fillId="0" borderId="0" xfId="0" applyFont="1"/>
    <xf numFmtId="0" fontId="20" fillId="0" borderId="0" xfId="0" applyFont="1" applyFill="1"/>
    <xf numFmtId="0" fontId="22" fillId="0" borderId="0" xfId="0" applyFont="1"/>
    <xf numFmtId="0" fontId="22" fillId="0" borderId="0" xfId="0" applyFont="1" applyAlignment="1">
      <alignment horizontal="center"/>
    </xf>
    <xf numFmtId="0" fontId="23" fillId="0" borderId="0" xfId="0" applyFont="1"/>
    <xf numFmtId="0" fontId="19" fillId="0" borderId="0" xfId="1" applyFont="1" applyFill="1" applyBorder="1" applyAlignment="1">
      <alignment horizontal="center" vertical="center"/>
    </xf>
    <xf numFmtId="0" fontId="22" fillId="0" borderId="0" xfId="0" applyFont="1" applyFill="1" applyBorder="1" applyAlignment="1">
      <alignment horizontal="center"/>
    </xf>
    <xf numFmtId="0" fontId="22" fillId="0" borderId="0" xfId="0" applyFont="1" applyFill="1" applyBorder="1"/>
    <xf numFmtId="0" fontId="24" fillId="0" borderId="0" xfId="1" applyFont="1"/>
    <xf numFmtId="0" fontId="19" fillId="2" borderId="0" xfId="0" applyFont="1" applyFill="1" applyAlignment="1">
      <alignment horizontal="right"/>
    </xf>
    <xf numFmtId="0" fontId="26" fillId="0" borderId="1" xfId="3" applyFont="1" applyFill="1" applyBorder="1" applyAlignment="1">
      <alignment horizontal="left" vertical="center" wrapText="1"/>
    </xf>
    <xf numFmtId="0" fontId="0" fillId="0" borderId="1" xfId="0" applyBorder="1"/>
    <xf numFmtId="170" fontId="0" fillId="0" borderId="1" xfId="0" applyNumberFormat="1" applyBorder="1"/>
    <xf numFmtId="0" fontId="24" fillId="0" borderId="0" xfId="1" applyFont="1" applyFill="1"/>
    <xf numFmtId="17" fontId="19" fillId="0" borderId="0" xfId="1" applyNumberFormat="1" applyFont="1" applyFill="1" applyBorder="1" applyAlignment="1">
      <alignment horizontal="center" vertical="center"/>
    </xf>
    <xf numFmtId="0" fontId="0" fillId="0" borderId="1" xfId="0" quotePrefix="1" applyNumberFormat="1" applyBorder="1"/>
    <xf numFmtId="49" fontId="0" fillId="0" borderId="1" xfId="0" applyNumberFormat="1" applyBorder="1"/>
    <xf numFmtId="169" fontId="0" fillId="0" borderId="1" xfId="0" applyNumberFormat="1" applyBorder="1"/>
    <xf numFmtId="0" fontId="19" fillId="0" borderId="0" xfId="1" applyFont="1" applyFill="1" applyBorder="1" applyAlignment="1">
      <alignment vertical="center"/>
    </xf>
    <xf numFmtId="49" fontId="22" fillId="0" borderId="0" xfId="0" applyNumberFormat="1" applyFont="1" applyAlignment="1">
      <alignment horizontal="center"/>
    </xf>
    <xf numFmtId="49" fontId="22" fillId="0" borderId="0" xfId="0" applyNumberFormat="1" applyFont="1" applyFill="1" applyBorder="1" applyAlignment="1">
      <alignment horizontal="center"/>
    </xf>
    <xf numFmtId="0" fontId="27" fillId="0" borderId="1" xfId="1" applyFont="1" applyFill="1" applyBorder="1" applyAlignment="1">
      <alignment horizontal="center" vertical="center"/>
    </xf>
    <xf numFmtId="0" fontId="25" fillId="0" borderId="1" xfId="0" applyFont="1" applyFill="1" applyBorder="1" applyAlignment="1">
      <alignment horizontal="left" vertical="center" wrapText="1"/>
    </xf>
    <xf numFmtId="43" fontId="27" fillId="0" borderId="1" xfId="4" quotePrefix="1" applyFont="1" applyFill="1" applyBorder="1" applyAlignment="1">
      <alignment vertical="center" wrapText="1"/>
    </xf>
    <xf numFmtId="43" fontId="25" fillId="0" borderId="1" xfId="4" applyFont="1" applyFill="1" applyBorder="1" applyAlignment="1">
      <alignment vertical="center"/>
    </xf>
    <xf numFmtId="14" fontId="25" fillId="0" borderId="1" xfId="0" applyNumberFormat="1" applyFont="1" applyFill="1" applyBorder="1" applyAlignment="1">
      <alignment horizontal="center" vertical="center"/>
    </xf>
    <xf numFmtId="0" fontId="25" fillId="0" borderId="1" xfId="0" applyFont="1" applyFill="1" applyBorder="1" applyAlignment="1">
      <alignment horizontal="left" vertical="center"/>
    </xf>
    <xf numFmtId="43" fontId="27" fillId="0" borderId="1" xfId="4" applyFont="1" applyFill="1" applyBorder="1" applyAlignment="1">
      <alignment vertical="center" wrapText="1"/>
    </xf>
    <xf numFmtId="0" fontId="32" fillId="0" borderId="0" xfId="0" applyFont="1"/>
    <xf numFmtId="0" fontId="29" fillId="34" borderId="1" xfId="0" applyFont="1" applyFill="1" applyBorder="1" applyAlignment="1">
      <alignment horizontal="center" vertical="center" wrapText="1"/>
    </xf>
    <xf numFmtId="14" fontId="31" fillId="34" borderId="1" xfId="1" applyNumberFormat="1" applyFont="1" applyFill="1" applyBorder="1" applyAlignment="1">
      <alignment horizontal="center" vertical="center"/>
    </xf>
    <xf numFmtId="2" fontId="31" fillId="34" borderId="1" xfId="1" applyNumberFormat="1" applyFont="1" applyFill="1" applyBorder="1" applyAlignment="1">
      <alignment horizontal="center" vertical="center" wrapText="1"/>
    </xf>
    <xf numFmtId="0" fontId="35" fillId="34" borderId="1" xfId="0" quotePrefix="1" applyNumberFormat="1" applyFont="1" applyFill="1" applyBorder="1" applyAlignment="1">
      <alignment horizontal="center" vertical="center" wrapText="1"/>
    </xf>
    <xf numFmtId="0" fontId="35" fillId="34" borderId="1" xfId="0" applyFont="1" applyFill="1" applyBorder="1" applyAlignment="1">
      <alignment horizontal="center" vertical="center" wrapText="1"/>
    </xf>
    <xf numFmtId="164" fontId="35" fillId="34" borderId="1" xfId="0" applyNumberFormat="1" applyFont="1" applyFill="1" applyBorder="1" applyAlignment="1">
      <alignment horizontal="center" vertical="center" wrapText="1"/>
    </xf>
    <xf numFmtId="0" fontId="32" fillId="0" borderId="0" xfId="0" applyFont="1" applyAlignment="1">
      <alignment horizontal="center" vertical="center" wrapText="1"/>
    </xf>
    <xf numFmtId="0" fontId="23" fillId="2" borderId="0" xfId="0" applyFont="1" applyFill="1"/>
    <xf numFmtId="0" fontId="4" fillId="0" borderId="0" xfId="0" applyFont="1"/>
    <xf numFmtId="0" fontId="28" fillId="0" borderId="0" xfId="0" applyFont="1"/>
    <xf numFmtId="14" fontId="0" fillId="0" borderId="0" xfId="0" applyNumberFormat="1"/>
    <xf numFmtId="0" fontId="39" fillId="0" borderId="0" xfId="1" applyFont="1"/>
    <xf numFmtId="0" fontId="38" fillId="2" borderId="0" xfId="0" applyFont="1" applyFill="1" applyAlignment="1">
      <alignment horizontal="right"/>
    </xf>
    <xf numFmtId="0" fontId="39" fillId="0" borderId="0" xfId="1" applyFont="1" applyFill="1"/>
    <xf numFmtId="0" fontId="38" fillId="0" borderId="0" xfId="1" applyFont="1" applyFill="1" applyBorder="1" applyAlignment="1">
      <alignment vertical="center"/>
    </xf>
    <xf numFmtId="0" fontId="38" fillId="0" borderId="0" xfId="1" applyFont="1" applyFill="1" applyBorder="1" applyAlignment="1">
      <alignment horizontal="center" vertical="center"/>
    </xf>
    <xf numFmtId="0" fontId="39" fillId="0" borderId="0" xfId="1" applyFont="1" applyFill="1" applyBorder="1" applyAlignment="1">
      <alignment horizontal="center" vertical="center"/>
    </xf>
    <xf numFmtId="2" fontId="40" fillId="34" borderId="1" xfId="1" applyNumberFormat="1" applyFont="1" applyFill="1" applyBorder="1" applyAlignment="1">
      <alignment horizontal="center" vertical="center" wrapText="1"/>
    </xf>
    <xf numFmtId="168" fontId="40" fillId="34" borderId="1" xfId="2" applyFont="1" applyFill="1" applyBorder="1" applyAlignment="1">
      <alignment horizontal="center" vertical="center" wrapText="1"/>
    </xf>
    <xf numFmtId="0" fontId="4" fillId="0" borderId="1" xfId="0" applyFont="1" applyFill="1" applyBorder="1" applyAlignment="1">
      <alignment horizontal="center"/>
    </xf>
    <xf numFmtId="0" fontId="23" fillId="0" borderId="0" xfId="0" applyFont="1" applyBorder="1"/>
    <xf numFmtId="0" fontId="30" fillId="0" borderId="1" xfId="0" applyFont="1" applyBorder="1" applyAlignment="1">
      <alignment horizontal="center" vertical="center" wrapText="1"/>
    </xf>
    <xf numFmtId="0" fontId="28" fillId="0" borderId="1" xfId="0" applyFont="1" applyBorder="1" applyAlignment="1">
      <alignment horizontal="center" vertical="center"/>
    </xf>
    <xf numFmtId="0" fontId="23" fillId="0" borderId="1" xfId="0" applyFont="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36" fillId="0" borderId="13" xfId="0" applyFont="1" applyBorder="1" applyAlignment="1">
      <alignment horizontal="center" vertical="center" wrapText="1"/>
    </xf>
    <xf numFmtId="0" fontId="36"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171" fontId="0" fillId="0" borderId="0" xfId="0" applyNumberFormat="1" applyAlignment="1">
      <alignment horizontal="right"/>
    </xf>
    <xf numFmtId="0" fontId="0" fillId="0" borderId="1" xfId="0" applyBorder="1" applyAlignment="1">
      <alignment horizontal="center" vertical="center" wrapText="1"/>
    </xf>
    <xf numFmtId="0" fontId="0" fillId="0" borderId="0" xfId="0" applyAlignment="1">
      <alignment horizontal="center" vertical="center"/>
    </xf>
    <xf numFmtId="2" fontId="31" fillId="34" borderId="1" xfId="1" applyNumberFormat="1" applyFont="1" applyFill="1" applyBorder="1" applyAlignment="1">
      <alignment horizontal="center" vertical="center" wrapText="1"/>
    </xf>
    <xf numFmtId="0" fontId="28" fillId="0" borderId="0" xfId="0" applyFont="1" applyAlignment="1">
      <alignment horizontal="center"/>
    </xf>
    <xf numFmtId="14" fontId="0" fillId="0" borderId="0" xfId="0" applyNumberFormat="1" applyAlignment="1">
      <alignment horizontal="center"/>
    </xf>
    <xf numFmtId="14" fontId="0" fillId="0" borderId="1" xfId="0" applyNumberFormat="1" applyBorder="1" applyAlignment="1">
      <alignment horizontal="center" vertical="center"/>
    </xf>
    <xf numFmtId="43" fontId="0" fillId="0" borderId="1" xfId="4" applyFont="1" applyBorder="1" applyAlignment="1">
      <alignment horizontal="center" vertical="center" wrapText="1"/>
    </xf>
    <xf numFmtId="171" fontId="0" fillId="0" borderId="1" xfId="0" applyNumberFormat="1" applyBorder="1" applyAlignment="1">
      <alignment horizontal="right" vertical="center" wrapText="1"/>
    </xf>
    <xf numFmtId="0" fontId="0" fillId="0" borderId="0" xfId="0" applyAlignment="1">
      <alignment horizontal="center" vertical="center" wrapText="1"/>
    </xf>
    <xf numFmtId="0" fontId="23" fillId="0" borderId="1" xfId="0" applyFont="1" applyBorder="1" applyAlignment="1">
      <alignment horizontal="center" vertical="center"/>
    </xf>
    <xf numFmtId="0" fontId="0" fillId="0" borderId="0" xfId="0" applyAlignment="1">
      <alignment horizontal="left"/>
    </xf>
    <xf numFmtId="0" fontId="4" fillId="0" borderId="0" xfId="0" applyFont="1" applyAlignment="1">
      <alignment horizontal="right"/>
    </xf>
    <xf numFmtId="0" fontId="36" fillId="0" borderId="1" xfId="0" applyFont="1" applyFill="1" applyBorder="1" applyAlignment="1">
      <alignment horizontal="center" vertical="center" wrapText="1"/>
    </xf>
    <xf numFmtId="171" fontId="36" fillId="0" borderId="13" xfId="0" applyNumberFormat="1" applyFont="1" applyBorder="1" applyAlignment="1">
      <alignment horizontal="center" vertical="center" wrapText="1"/>
    </xf>
    <xf numFmtId="0" fontId="22" fillId="0" borderId="0" xfId="0" applyFont="1" applyAlignment="1">
      <alignment wrapText="1"/>
    </xf>
    <xf numFmtId="0" fontId="22" fillId="0" borderId="0" xfId="0" applyFont="1" applyFill="1" applyBorder="1" applyAlignment="1">
      <alignment wrapText="1"/>
    </xf>
    <xf numFmtId="0" fontId="30" fillId="0" borderId="1" xfId="0" applyFont="1" applyBorder="1" applyAlignment="1">
      <alignment horizontal="center" vertical="center"/>
    </xf>
    <xf numFmtId="0" fontId="23" fillId="0" borderId="0" xfId="0" applyFont="1" applyAlignment="1">
      <alignment vertical="center"/>
    </xf>
    <xf numFmtId="171" fontId="19" fillId="0" borderId="0" xfId="1" applyNumberFormat="1" applyFont="1" applyFill="1" applyBorder="1" applyAlignment="1">
      <alignment horizontal="center" vertical="center"/>
    </xf>
    <xf numFmtId="0" fontId="22" fillId="0" borderId="0" xfId="0" applyFont="1" applyAlignment="1">
      <alignment vertical="center"/>
    </xf>
    <xf numFmtId="0" fontId="22" fillId="0" borderId="1" xfId="0" applyFont="1" applyBorder="1" applyAlignment="1">
      <alignment horizontal="center"/>
    </xf>
    <xf numFmtId="0" fontId="22" fillId="0" borderId="1" xfId="0" applyFont="1" applyFill="1" applyBorder="1" applyAlignment="1">
      <alignment horizontal="center"/>
    </xf>
    <xf numFmtId="0" fontId="22" fillId="0" borderId="0" xfId="0" applyFont="1" applyBorder="1"/>
    <xf numFmtId="0" fontId="34" fillId="0" borderId="0" xfId="0" applyFont="1" applyBorder="1" applyAlignment="1">
      <alignment horizontal="center"/>
    </xf>
    <xf numFmtId="0" fontId="34" fillId="0" borderId="0" xfId="0" applyFont="1" applyBorder="1"/>
    <xf numFmtId="0" fontId="34" fillId="0" borderId="0" xfId="0" applyFont="1" applyBorder="1" applyAlignment="1">
      <alignment wrapText="1"/>
    </xf>
    <xf numFmtId="0" fontId="22" fillId="0" borderId="0" xfId="0" applyFont="1" applyBorder="1" applyAlignment="1">
      <alignment horizontal="center"/>
    </xf>
    <xf numFmtId="49" fontId="22" fillId="0" borderId="0" xfId="0" applyNumberFormat="1" applyFont="1" applyBorder="1" applyAlignment="1">
      <alignment horizontal="center"/>
    </xf>
    <xf numFmtId="0" fontId="22" fillId="0" borderId="0" xfId="0" applyFont="1" applyBorder="1" applyAlignment="1">
      <alignment wrapText="1"/>
    </xf>
    <xf numFmtId="0" fontId="21" fillId="0" borderId="1" xfId="0" applyFont="1" applyFill="1" applyBorder="1" applyAlignment="1">
      <alignment horizontal="center"/>
    </xf>
    <xf numFmtId="0" fontId="42" fillId="0" borderId="1" xfId="0" applyFont="1" applyFill="1" applyBorder="1" applyAlignment="1">
      <alignment horizontal="left" vertical="center"/>
    </xf>
    <xf numFmtId="17" fontId="19" fillId="0" borderId="0" xfId="1" applyNumberFormat="1" applyFont="1" applyFill="1" applyBorder="1" applyAlignment="1">
      <alignment horizontal="left" vertical="center"/>
    </xf>
    <xf numFmtId="171" fontId="22" fillId="0" borderId="0" xfId="0" applyNumberFormat="1" applyFont="1" applyAlignment="1">
      <alignment horizontal="center" vertical="top"/>
    </xf>
    <xf numFmtId="171" fontId="22" fillId="0" borderId="0" xfId="0" applyNumberFormat="1" applyFont="1" applyFill="1" applyBorder="1" applyAlignment="1">
      <alignment horizontal="center" vertical="top"/>
    </xf>
    <xf numFmtId="171" fontId="34" fillId="0" borderId="0" xfId="0" applyNumberFormat="1" applyFont="1" applyBorder="1" applyAlignment="1">
      <alignment horizontal="center" vertical="top"/>
    </xf>
    <xf numFmtId="171" fontId="22" fillId="0" borderId="0" xfId="0" applyNumberFormat="1" applyFont="1" applyBorder="1" applyAlignment="1">
      <alignment horizontal="center" vertical="top"/>
    </xf>
    <xf numFmtId="17" fontId="19" fillId="0" borderId="1" xfId="1" applyNumberFormat="1" applyFont="1" applyFill="1" applyBorder="1" applyAlignment="1">
      <alignment horizontal="center" vertical="center" wrapText="1"/>
    </xf>
    <xf numFmtId="0" fontId="22" fillId="0" borderId="0" xfId="0" applyFont="1" applyAlignment="1">
      <alignment horizontal="center" vertical="center"/>
    </xf>
    <xf numFmtId="0" fontId="4" fillId="0" borderId="0" xfId="0" applyFont="1" applyFill="1" applyAlignment="1">
      <alignment horizontal="left" vertical="center" wrapText="1"/>
    </xf>
    <xf numFmtId="0" fontId="23" fillId="0" borderId="0" xfId="0" applyFont="1" applyAlignment="1">
      <alignment wrapText="1"/>
    </xf>
    <xf numFmtId="0" fontId="23" fillId="0" borderId="0" xfId="0" applyFont="1" applyAlignment="1">
      <alignment horizontal="center"/>
    </xf>
    <xf numFmtId="0" fontId="23" fillId="0" borderId="0" xfId="0" applyFont="1" applyBorder="1" applyAlignment="1">
      <alignment horizontal="center"/>
    </xf>
    <xf numFmtId="22" fontId="23" fillId="0" borderId="1" xfId="0" applyNumberFormat="1" applyFont="1" applyBorder="1" applyAlignment="1">
      <alignment horizontal="center" vertical="center" wrapText="1"/>
    </xf>
    <xf numFmtId="17" fontId="43" fillId="0" borderId="0" xfId="1" applyNumberFormat="1" applyFont="1" applyFill="1" applyBorder="1" applyAlignment="1">
      <alignment horizontal="center" vertical="center"/>
    </xf>
    <xf numFmtId="0" fontId="43" fillId="0" borderId="0" xfId="0" applyFont="1"/>
    <xf numFmtId="0" fontId="44" fillId="0" borderId="0" xfId="1" applyFont="1" applyFill="1" applyBorder="1" applyAlignment="1">
      <alignment horizontal="center" vertical="center"/>
    </xf>
    <xf numFmtId="171" fontId="4" fillId="0" borderId="1" xfId="0" applyNumberFormat="1" applyFont="1" applyBorder="1" applyAlignment="1">
      <alignment horizontal="center" vertical="center" wrapText="1"/>
    </xf>
    <xf numFmtId="17" fontId="19" fillId="0" borderId="0" xfId="1" applyNumberFormat="1" applyFont="1" applyFill="1" applyBorder="1" applyAlignment="1">
      <alignment horizontal="center" vertical="center"/>
    </xf>
    <xf numFmtId="14" fontId="30" fillId="0" borderId="1" xfId="0" applyNumberFormat="1" applyFont="1" applyBorder="1" applyAlignment="1">
      <alignment horizontal="center" vertical="center"/>
    </xf>
    <xf numFmtId="20" fontId="30" fillId="0" borderId="1" xfId="0" applyNumberFormat="1" applyFont="1" applyBorder="1" applyAlignment="1">
      <alignment horizontal="center" vertical="center"/>
    </xf>
    <xf numFmtId="0" fontId="48" fillId="0" borderId="0" xfId="0" applyFont="1"/>
    <xf numFmtId="0" fontId="49" fillId="0" borderId="0" xfId="1" applyFont="1" applyFill="1" applyBorder="1" applyAlignment="1">
      <alignment vertical="center"/>
    </xf>
    <xf numFmtId="0" fontId="49" fillId="0" borderId="0" xfId="1" applyFont="1" applyFill="1" applyBorder="1" applyAlignment="1">
      <alignment horizontal="center" vertical="center"/>
    </xf>
    <xf numFmtId="0" fontId="50" fillId="0" borderId="0" xfId="0" applyFont="1"/>
    <xf numFmtId="0" fontId="29" fillId="34" borderId="1" xfId="0" quotePrefix="1" applyNumberFormat="1" applyFont="1" applyFill="1" applyBorder="1" applyAlignment="1">
      <alignment horizontal="center" vertical="center" wrapText="1"/>
    </xf>
    <xf numFmtId="0" fontId="51" fillId="2" borderId="1" xfId="0" applyFont="1" applyFill="1" applyBorder="1"/>
    <xf numFmtId="0" fontId="30" fillId="0" borderId="1" xfId="0" quotePrefix="1" applyNumberFormat="1" applyFont="1" applyBorder="1" applyAlignment="1">
      <alignment horizontal="center" vertical="center"/>
    </xf>
    <xf numFmtId="49" fontId="30" fillId="0" borderId="1" xfId="0" applyNumberFormat="1" applyFont="1" applyBorder="1" applyAlignment="1">
      <alignment horizontal="center" vertical="center"/>
    </xf>
    <xf numFmtId="170" fontId="30" fillId="0" borderId="1" xfId="0" applyNumberFormat="1" applyFont="1" applyBorder="1" applyAlignment="1">
      <alignment horizontal="center" vertical="center"/>
    </xf>
    <xf numFmtId="169" fontId="30" fillId="0" borderId="1" xfId="0" applyNumberFormat="1" applyFont="1" applyBorder="1" applyAlignment="1">
      <alignment horizontal="center" vertical="center"/>
    </xf>
    <xf numFmtId="17" fontId="19" fillId="0" borderId="0" xfId="1" applyNumberFormat="1" applyFont="1" applyFill="1" applyBorder="1" applyAlignment="1">
      <alignment horizontal="center" vertical="center"/>
    </xf>
    <xf numFmtId="0" fontId="28" fillId="0" borderId="1" xfId="0" applyFont="1" applyBorder="1" applyAlignment="1">
      <alignment wrapText="1"/>
    </xf>
    <xf numFmtId="0" fontId="0" fillId="0" borderId="1" xfId="0" applyBorder="1" applyAlignment="1">
      <alignment vertical="center" wrapText="1"/>
    </xf>
    <xf numFmtId="0" fontId="30" fillId="0" borderId="1" xfId="0" quotePrefix="1" applyNumberFormat="1" applyFont="1" applyBorder="1" applyAlignment="1">
      <alignment horizontal="center" vertical="center" wrapText="1"/>
    </xf>
    <xf numFmtId="0" fontId="19" fillId="0" borderId="0" xfId="1" applyFont="1" applyFill="1" applyBorder="1" applyAlignment="1">
      <alignment horizontal="right" vertical="center"/>
    </xf>
    <xf numFmtId="169" fontId="30" fillId="0" borderId="1" xfId="0" applyNumberFormat="1" applyFont="1" applyBorder="1" applyAlignment="1">
      <alignment horizontal="center" vertical="center" wrapText="1"/>
    </xf>
    <xf numFmtId="0" fontId="51" fillId="2" borderId="1" xfId="0" applyFont="1" applyFill="1" applyBorder="1" applyAlignment="1">
      <alignment wrapText="1"/>
    </xf>
    <xf numFmtId="0" fontId="53" fillId="0" borderId="1" xfId="0" applyFont="1" applyFill="1" applyBorder="1" applyAlignment="1">
      <alignment horizontal="left" vertical="center" wrapText="1"/>
    </xf>
    <xf numFmtId="171" fontId="23" fillId="0" borderId="1" xfId="0" applyNumberFormat="1" applyFont="1" applyBorder="1" applyAlignment="1">
      <alignment horizontal="center" vertical="center"/>
    </xf>
    <xf numFmtId="16" fontId="0" fillId="0" borderId="1" xfId="0" quotePrefix="1" applyNumberFormat="1" applyBorder="1" applyAlignment="1">
      <alignment horizontal="center" vertical="center"/>
    </xf>
    <xf numFmtId="0" fontId="30" fillId="0" borderId="1" xfId="0" applyNumberFormat="1" applyFont="1" applyBorder="1" applyAlignment="1">
      <alignment horizontal="center" vertical="center" wrapText="1"/>
    </xf>
    <xf numFmtId="0" fontId="55" fillId="0" borderId="1" xfId="0" applyFont="1" applyBorder="1" applyAlignment="1">
      <alignment horizontal="center" vertical="center" wrapText="1"/>
    </xf>
    <xf numFmtId="0" fontId="56" fillId="0" borderId="1" xfId="0" applyNumberFormat="1" applyFont="1" applyBorder="1" applyAlignment="1">
      <alignment horizontal="center" vertical="center" wrapText="1"/>
    </xf>
    <xf numFmtId="169" fontId="0" fillId="0" borderId="1" xfId="0" applyNumberFormat="1" applyBorder="1" applyAlignment="1">
      <alignment horizontal="center" vertical="center"/>
    </xf>
    <xf numFmtId="0" fontId="4" fillId="0" borderId="1" xfId="0" applyFont="1" applyBorder="1" applyAlignment="1">
      <alignment horizontal="left" vertical="center" wrapText="1"/>
    </xf>
    <xf numFmtId="172" fontId="52" fillId="0" borderId="0" xfId="0" applyNumberFormat="1" applyFont="1" applyAlignment="1">
      <alignment horizontal="center" vertical="center"/>
    </xf>
    <xf numFmtId="165" fontId="52" fillId="0" borderId="1" xfId="0" applyNumberFormat="1" applyFont="1" applyBorder="1" applyAlignment="1">
      <alignment horizontal="center" vertical="center"/>
    </xf>
    <xf numFmtId="170" fontId="56" fillId="0" borderId="1" xfId="0" applyNumberFormat="1" applyFont="1" applyBorder="1" applyAlignment="1">
      <alignment horizontal="center" vertical="center" wrapText="1"/>
    </xf>
    <xf numFmtId="165" fontId="0" fillId="0" borderId="1" xfId="0" applyNumberFormat="1" applyFont="1" applyBorder="1" applyAlignment="1">
      <alignment horizontal="center" vertical="center"/>
    </xf>
    <xf numFmtId="0" fontId="0" fillId="0" borderId="1" xfId="0" applyBorder="1" applyAlignment="1">
      <alignment horizontal="center"/>
    </xf>
    <xf numFmtId="171" fontId="0" fillId="0" borderId="1" xfId="0" applyNumberFormat="1" applyBorder="1" applyAlignment="1">
      <alignment horizontal="right"/>
    </xf>
    <xf numFmtId="0" fontId="30" fillId="0" borderId="1" xfId="0" applyFont="1" applyFill="1" applyBorder="1" applyAlignment="1">
      <alignment horizontal="center" vertical="center"/>
    </xf>
    <xf numFmtId="0" fontId="0" fillId="0" borderId="0" xfId="0" applyFont="1" applyAlignment="1">
      <alignment vertical="center"/>
    </xf>
    <xf numFmtId="22" fontId="54" fillId="0" borderId="1" xfId="0" applyNumberFormat="1" applyFont="1" applyBorder="1"/>
    <xf numFmtId="171" fontId="0" fillId="0" borderId="1" xfId="0" applyNumberFormat="1" applyBorder="1" applyAlignment="1">
      <alignment vertical="center" wrapText="1"/>
    </xf>
    <xf numFmtId="49" fontId="51" fillId="2" borderId="1" xfId="0" applyNumberFormat="1" applyFont="1" applyFill="1" applyBorder="1" applyAlignment="1">
      <alignment horizontal="right" wrapText="1"/>
    </xf>
    <xf numFmtId="49" fontId="51" fillId="2" borderId="1" xfId="0" applyNumberFormat="1" applyFont="1" applyFill="1" applyBorder="1" applyAlignment="1">
      <alignment horizontal="right"/>
    </xf>
    <xf numFmtId="0" fontId="51" fillId="2" borderId="20" xfId="0" applyFont="1" applyFill="1" applyBorder="1"/>
    <xf numFmtId="0" fontId="0" fillId="2" borderId="1" xfId="0" applyFill="1" applyBorder="1"/>
    <xf numFmtId="2" fontId="51" fillId="2" borderId="1" xfId="0" applyNumberFormat="1" applyFont="1" applyFill="1" applyBorder="1"/>
    <xf numFmtId="0" fontId="30" fillId="0" borderId="17" xfId="0" applyFont="1" applyBorder="1" applyAlignment="1">
      <alignment horizontal="center" vertical="center" wrapText="1"/>
    </xf>
    <xf numFmtId="0" fontId="0" fillId="0" borderId="1" xfId="0" applyBorder="1" applyAlignment="1">
      <alignment vertical="center"/>
    </xf>
    <xf numFmtId="0" fontId="30" fillId="33" borderId="1" xfId="0" applyFont="1" applyFill="1" applyBorder="1" applyAlignment="1">
      <alignment horizontal="center" vertical="center"/>
    </xf>
    <xf numFmtId="171" fontId="0" fillId="0" borderId="1" xfId="0" applyNumberFormat="1" applyBorder="1" applyAlignment="1">
      <alignment horizontal="center" vertical="center"/>
    </xf>
    <xf numFmtId="171" fontId="0" fillId="33" borderId="1" xfId="0" applyNumberFormat="1" applyFill="1" applyBorder="1" applyAlignment="1">
      <alignment horizontal="center" vertical="center"/>
    </xf>
    <xf numFmtId="0" fontId="0" fillId="2" borderId="1" xfId="0" applyFill="1" applyBorder="1" applyAlignment="1">
      <alignment horizontal="center"/>
    </xf>
    <xf numFmtId="2" fontId="0" fillId="2" borderId="0" xfId="0" applyNumberFormat="1" applyFill="1"/>
    <xf numFmtId="2" fontId="51" fillId="2" borderId="13" xfId="0" applyNumberFormat="1" applyFont="1" applyFill="1" applyBorder="1"/>
    <xf numFmtId="167" fontId="52" fillId="2" borderId="0" xfId="0" applyNumberFormat="1" applyFont="1" applyFill="1"/>
    <xf numFmtId="167" fontId="51" fillId="2" borderId="13" xfId="0" applyNumberFormat="1" applyFont="1" applyFill="1" applyBorder="1"/>
    <xf numFmtId="167" fontId="52" fillId="2" borderId="21" xfId="0" applyNumberFormat="1" applyFont="1" applyFill="1" applyBorder="1"/>
    <xf numFmtId="167" fontId="51" fillId="2" borderId="1" xfId="0" applyNumberFormat="1" applyFont="1" applyFill="1" applyBorder="1"/>
    <xf numFmtId="14" fontId="0" fillId="2" borderId="1" xfId="0" applyNumberFormat="1" applyFill="1" applyBorder="1" applyAlignment="1">
      <alignment horizontal="center"/>
    </xf>
    <xf numFmtId="167" fontId="0" fillId="2" borderId="21" xfId="0" applyNumberFormat="1" applyFill="1" applyBorder="1"/>
    <xf numFmtId="0" fontId="22" fillId="2" borderId="1" xfId="0" applyFont="1" applyFill="1" applyBorder="1"/>
    <xf numFmtId="167" fontId="0" fillId="2" borderId="1" xfId="0" applyNumberFormat="1" applyFill="1" applyBorder="1"/>
    <xf numFmtId="0" fontId="0" fillId="2" borderId="1" xfId="0" applyFill="1" applyBorder="1" applyAlignment="1">
      <alignment wrapText="1"/>
    </xf>
    <xf numFmtId="0" fontId="0" fillId="2" borderId="1" xfId="0" applyFill="1" applyBorder="1" applyAlignment="1">
      <alignment vertical="center" wrapText="1"/>
    </xf>
    <xf numFmtId="0" fontId="22" fillId="0" borderId="1" xfId="0" applyFont="1" applyFill="1" applyBorder="1"/>
    <xf numFmtId="2" fontId="22" fillId="0" borderId="1" xfId="0" applyNumberFormat="1" applyFont="1" applyFill="1" applyBorder="1"/>
    <xf numFmtId="0" fontId="58" fillId="0" borderId="1" xfId="0" applyFont="1" applyFill="1" applyBorder="1" applyAlignment="1">
      <alignment horizontal="center"/>
    </xf>
    <xf numFmtId="4" fontId="58" fillId="0" borderId="1" xfId="0" applyNumberFormat="1" applyFont="1" applyFill="1" applyBorder="1"/>
    <xf numFmtId="0" fontId="54" fillId="0" borderId="1" xfId="0" applyFont="1" applyBorder="1" applyAlignment="1">
      <alignment wrapText="1"/>
    </xf>
    <xf numFmtId="0" fontId="54" fillId="0" borderId="1" xfId="0" applyFont="1" applyBorder="1"/>
    <xf numFmtId="173" fontId="52" fillId="0" borderId="1" xfId="0" applyNumberFormat="1" applyFont="1" applyBorder="1" applyAlignment="1">
      <alignment horizontal="center" vertical="center"/>
    </xf>
    <xf numFmtId="0" fontId="23" fillId="33" borderId="1" xfId="0" applyFont="1" applyFill="1" applyBorder="1" applyAlignment="1">
      <alignment horizontal="center" vertical="center"/>
    </xf>
    <xf numFmtId="171" fontId="23" fillId="33" borderId="1" xfId="0" applyNumberFormat="1" applyFont="1" applyFill="1" applyBorder="1" applyAlignment="1">
      <alignment horizontal="center" vertical="center"/>
    </xf>
    <xf numFmtId="14" fontId="52" fillId="0" borderId="1" xfId="1" applyNumberFormat="1" applyFont="1" applyBorder="1" applyAlignment="1">
      <alignment horizontal="center" vertical="center" wrapText="1"/>
    </xf>
    <xf numFmtId="0" fontId="52" fillId="0" borderId="1" xfId="1" applyFont="1" applyBorder="1" applyAlignment="1">
      <alignment horizontal="center" vertical="center"/>
    </xf>
    <xf numFmtId="0" fontId="52" fillId="0" borderId="1" xfId="1" applyFont="1" applyBorder="1" applyAlignment="1">
      <alignment horizontal="justify" vertical="justify" wrapText="1"/>
    </xf>
    <xf numFmtId="0" fontId="0" fillId="0" borderId="1" xfId="0" applyFont="1" applyBorder="1" applyAlignment="1">
      <alignment horizontal="center" vertical="center" wrapText="1"/>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31" fillId="34" borderId="1" xfId="1" applyNumberFormat="1" applyFont="1" applyFill="1" applyBorder="1" applyAlignment="1">
      <alignment horizontal="center" vertical="center" wrapText="1"/>
    </xf>
    <xf numFmtId="168" fontId="31" fillId="34" borderId="1" xfId="2" applyFont="1" applyFill="1" applyBorder="1" applyAlignment="1">
      <alignment horizontal="center" vertical="center" wrapText="1"/>
    </xf>
    <xf numFmtId="0" fontId="38" fillId="0" borderId="0" xfId="1" applyFont="1" applyAlignment="1">
      <alignment horizontal="center"/>
    </xf>
    <xf numFmtId="0" fontId="38" fillId="33" borderId="10" xfId="1" applyFont="1" applyFill="1" applyBorder="1" applyAlignment="1">
      <alignment horizontal="center"/>
    </xf>
    <xf numFmtId="0" fontId="38" fillId="33" borderId="11" xfId="1" applyFont="1" applyFill="1" applyBorder="1" applyAlignment="1">
      <alignment horizontal="center"/>
    </xf>
    <xf numFmtId="0" fontId="38" fillId="33" borderId="12" xfId="1" applyFont="1" applyFill="1" applyBorder="1" applyAlignment="1">
      <alignment horizont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7" fillId="33" borderId="10" xfId="0" applyFont="1" applyFill="1" applyBorder="1" applyAlignment="1">
      <alignment horizontal="center"/>
    </xf>
    <xf numFmtId="0" fontId="37" fillId="33" borderId="11" xfId="0" applyFont="1" applyFill="1" applyBorder="1" applyAlignment="1">
      <alignment horizontal="center"/>
    </xf>
    <xf numFmtId="0" fontId="37" fillId="33" borderId="12" xfId="0" applyFont="1" applyFill="1" applyBorder="1" applyAlignment="1">
      <alignment horizontal="center"/>
    </xf>
    <xf numFmtId="0" fontId="28" fillId="0" borderId="0" xfId="0" applyFont="1" applyAlignment="1">
      <alignment horizontal="center"/>
    </xf>
    <xf numFmtId="0" fontId="28" fillId="33" borderId="14" xfId="0" applyFont="1" applyFill="1" applyBorder="1" applyAlignment="1">
      <alignment horizontal="center"/>
    </xf>
    <xf numFmtId="0" fontId="28" fillId="33" borderId="0" xfId="0" applyFont="1" applyFill="1" applyBorder="1" applyAlignment="1">
      <alignment horizontal="center"/>
    </xf>
    <xf numFmtId="0" fontId="57" fillId="0" borderId="0" xfId="0" applyFont="1" applyAlignment="1">
      <alignment horizontal="center"/>
    </xf>
    <xf numFmtId="0" fontId="36" fillId="33" borderId="10" xfId="0" applyFont="1" applyFill="1" applyBorder="1" applyAlignment="1">
      <alignment horizontal="center" vertical="center"/>
    </xf>
    <xf numFmtId="0" fontId="36" fillId="33" borderId="11" xfId="0" applyFont="1" applyFill="1" applyBorder="1" applyAlignment="1">
      <alignment horizontal="center" vertical="center"/>
    </xf>
    <xf numFmtId="0" fontId="36" fillId="33" borderId="12" xfId="0" applyFont="1" applyFill="1" applyBorder="1" applyAlignment="1">
      <alignment horizontal="center" vertical="center"/>
    </xf>
    <xf numFmtId="17" fontId="38" fillId="0" borderId="0" xfId="1" applyNumberFormat="1" applyFont="1" applyFill="1" applyBorder="1" applyAlignment="1">
      <alignment horizontal="center" vertical="center" wrapText="1"/>
    </xf>
    <xf numFmtId="0" fontId="21" fillId="0" borderId="0" xfId="0" applyFont="1" applyAlignment="1">
      <alignment horizontal="center"/>
    </xf>
    <xf numFmtId="0" fontId="19" fillId="33" borderId="10" xfId="1" applyFont="1" applyFill="1" applyBorder="1" applyAlignment="1">
      <alignment horizontal="center" vertical="center"/>
    </xf>
    <xf numFmtId="0" fontId="19" fillId="33" borderId="11" xfId="1" applyFont="1" applyFill="1" applyBorder="1" applyAlignment="1">
      <alignment horizontal="center" vertical="center"/>
    </xf>
    <xf numFmtId="0" fontId="19" fillId="33" borderId="12" xfId="1" applyFont="1" applyFill="1" applyBorder="1" applyAlignment="1">
      <alignment horizontal="center" vertical="center"/>
    </xf>
    <xf numFmtId="2" fontId="33" fillId="34" borderId="13" xfId="1" applyNumberFormat="1" applyFont="1" applyFill="1" applyBorder="1" applyAlignment="1">
      <alignment horizontal="center" vertical="center" wrapText="1"/>
    </xf>
    <xf numFmtId="2" fontId="33" fillId="34" borderId="17" xfId="1" applyNumberFormat="1" applyFont="1" applyFill="1" applyBorder="1" applyAlignment="1">
      <alignment horizontal="center" vertical="center" wrapText="1"/>
    </xf>
    <xf numFmtId="49" fontId="33" fillId="34" borderId="13" xfId="1" applyNumberFormat="1" applyFont="1" applyFill="1" applyBorder="1" applyAlignment="1">
      <alignment horizontal="center" vertical="center" wrapText="1"/>
    </xf>
    <xf numFmtId="49" fontId="33" fillId="34" borderId="17" xfId="1" applyNumberFormat="1" applyFont="1" applyFill="1" applyBorder="1" applyAlignment="1">
      <alignment horizontal="center" vertical="center" wrapText="1"/>
    </xf>
    <xf numFmtId="171" fontId="33" fillId="34" borderId="18" xfId="1" applyNumberFormat="1" applyFont="1" applyFill="1" applyBorder="1" applyAlignment="1">
      <alignment horizontal="center" vertical="top" wrapText="1"/>
    </xf>
    <xf numFmtId="171" fontId="33" fillId="34" borderId="15" xfId="1" applyNumberFormat="1" applyFont="1" applyFill="1" applyBorder="1" applyAlignment="1">
      <alignment horizontal="center" vertical="top" wrapText="1"/>
    </xf>
    <xf numFmtId="2" fontId="33" fillId="34" borderId="1" xfId="1" applyNumberFormat="1" applyFont="1" applyFill="1" applyBorder="1" applyAlignment="1">
      <alignment horizontal="center" vertical="center" wrapText="1"/>
    </xf>
    <xf numFmtId="2" fontId="33" fillId="34" borderId="19" xfId="1" applyNumberFormat="1" applyFont="1" applyFill="1" applyBorder="1" applyAlignment="1">
      <alignment horizontal="center" vertical="center" wrapText="1"/>
    </xf>
    <xf numFmtId="2" fontId="33" fillId="34" borderId="16" xfId="1" applyNumberFormat="1" applyFont="1" applyFill="1" applyBorder="1" applyAlignment="1">
      <alignment horizontal="center" vertical="center" wrapText="1"/>
    </xf>
    <xf numFmtId="2" fontId="33" fillId="34" borderId="13" xfId="1" applyNumberFormat="1" applyFont="1" applyFill="1" applyBorder="1" applyAlignment="1">
      <alignment horizontal="center" wrapText="1"/>
    </xf>
    <xf numFmtId="2" fontId="33" fillId="34" borderId="17" xfId="1" applyNumberFormat="1" applyFont="1" applyFill="1" applyBorder="1" applyAlignment="1">
      <alignment horizontal="center" wrapText="1"/>
    </xf>
    <xf numFmtId="17" fontId="19" fillId="0" borderId="0" xfId="1" applyNumberFormat="1" applyFont="1" applyFill="1" applyBorder="1" applyAlignment="1">
      <alignment horizontal="center" vertical="center"/>
    </xf>
    <xf numFmtId="0" fontId="46" fillId="0" borderId="0" xfId="0" applyFont="1" applyAlignment="1">
      <alignment horizontal="center"/>
    </xf>
    <xf numFmtId="0" fontId="47" fillId="33" borderId="10" xfId="1" applyFont="1" applyFill="1" applyBorder="1" applyAlignment="1">
      <alignment horizontal="center" vertical="center"/>
    </xf>
    <xf numFmtId="0" fontId="47" fillId="33" borderId="11" xfId="1" applyFont="1" applyFill="1" applyBorder="1" applyAlignment="1">
      <alignment horizontal="center" vertical="center"/>
    </xf>
    <xf numFmtId="0" fontId="47" fillId="33" borderId="12" xfId="1" applyFont="1" applyFill="1" applyBorder="1" applyAlignment="1">
      <alignment horizontal="center" vertical="center"/>
    </xf>
    <xf numFmtId="0" fontId="37" fillId="33" borderId="14" xfId="0" applyFont="1" applyFill="1" applyBorder="1" applyAlignment="1">
      <alignment horizontal="center"/>
    </xf>
    <xf numFmtId="0" fontId="37" fillId="33" borderId="0" xfId="0" applyFont="1" applyFill="1" applyBorder="1" applyAlignment="1">
      <alignment horizontal="center"/>
    </xf>
  </cellXfs>
  <cellStyles count="70">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Cálculo" xfId="31" builtinId="22" customBuiltin="1"/>
    <cellStyle name="Cancel" xfId="6" xr:uid="{00000000-0005-0000-0000-000013000000}"/>
    <cellStyle name="Cancel 2" xfId="8" xr:uid="{00000000-0005-0000-0000-000014000000}"/>
    <cellStyle name="Cancel 3" xfId="5" xr:uid="{00000000-0005-0000-0000-000015000000}"/>
    <cellStyle name="Cancel 3 2" xfId="9" xr:uid="{00000000-0005-0000-0000-000016000000}"/>
    <cellStyle name="Cancel 4" xfId="10" xr:uid="{00000000-0005-0000-0000-000017000000}"/>
    <cellStyle name="Cancel 4 2" xfId="11" xr:uid="{00000000-0005-0000-0000-000018000000}"/>
    <cellStyle name="Cancel 5" xfId="12" xr:uid="{00000000-0005-0000-0000-000019000000}"/>
    <cellStyle name="Cancel 5 2" xfId="13" xr:uid="{00000000-0005-0000-0000-00001A000000}"/>
    <cellStyle name="Cancel 6" xfId="14" xr:uid="{00000000-0005-0000-0000-00001B000000}"/>
    <cellStyle name="Cancel 7" xfId="64" xr:uid="{00000000-0005-0000-0000-00001C000000}"/>
    <cellStyle name="Cancel_Indice de Transparencia Setiembre 2008" xfId="15" xr:uid="{00000000-0005-0000-0000-00001D000000}"/>
    <cellStyle name="Celda de comprobación" xfId="33" builtinId="23" customBuiltin="1"/>
    <cellStyle name="Celda vinculada" xfId="32" builtinId="24" customBuiltin="1"/>
    <cellStyle name="Encabezado 4" xfId="26"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Incorrecto" xfId="27" builtinId="27" customBuiltin="1"/>
    <cellStyle name="Millares" xfId="4" builtinId="3"/>
    <cellStyle name="Millares 2" xfId="2" xr:uid="{00000000-0005-0000-0000-00002A000000}"/>
    <cellStyle name="Millares 2 2" xfId="17" xr:uid="{00000000-0005-0000-0000-00002B000000}"/>
    <cellStyle name="Millares 2 2 2" xfId="66" xr:uid="{00000000-0005-0000-0000-00002C000000}"/>
    <cellStyle name="Millares 3" xfId="16" xr:uid="{00000000-0005-0000-0000-00002D000000}"/>
    <cellStyle name="Millares 4" xfId="62" xr:uid="{00000000-0005-0000-0000-00002E000000}"/>
    <cellStyle name="Moneda 2" xfId="18" xr:uid="{00000000-0005-0000-0000-00002F000000}"/>
    <cellStyle name="Moneda 3" xfId="69" xr:uid="{00000000-0005-0000-0000-000030000000}"/>
    <cellStyle name="Neutral" xfId="28" builtinId="28" customBuiltin="1"/>
    <cellStyle name="Normal" xfId="0" builtinId="0"/>
    <cellStyle name="Normal 2" xfId="1" xr:uid="{00000000-0005-0000-0000-000033000000}"/>
    <cellStyle name="Normal 2 2" xfId="68" xr:uid="{00000000-0005-0000-0000-000034000000}"/>
    <cellStyle name="Normal 3" xfId="19" xr:uid="{00000000-0005-0000-0000-000035000000}"/>
    <cellStyle name="Normal 4" xfId="20" xr:uid="{00000000-0005-0000-0000-000036000000}"/>
    <cellStyle name="Normal 5" xfId="7" xr:uid="{00000000-0005-0000-0000-000037000000}"/>
    <cellStyle name="Normal 5 2" xfId="65" xr:uid="{00000000-0005-0000-0000-000038000000}"/>
    <cellStyle name="Normal 6" xfId="67" xr:uid="{00000000-0005-0000-0000-000039000000}"/>
    <cellStyle name="Normal 7" xfId="21" xr:uid="{00000000-0005-0000-0000-00003A000000}"/>
    <cellStyle name="Normal 8" xfId="22" xr:uid="{00000000-0005-0000-0000-00003B000000}"/>
    <cellStyle name="Normal 8 2" xfId="23" xr:uid="{00000000-0005-0000-0000-00003C000000}"/>
    <cellStyle name="Normal 8 2 2" xfId="3" xr:uid="{00000000-0005-0000-0000-00003D000000}"/>
    <cellStyle name="Notas" xfId="35" builtinId="10" customBuiltin="1"/>
    <cellStyle name="Salida" xfId="30" builtinId="21" customBuiltin="1"/>
    <cellStyle name="Texto de advertencia" xfId="34" builtinId="11" customBuiltin="1"/>
    <cellStyle name="Texto explicativo" xfId="36" builtinId="53" customBuiltin="1"/>
    <cellStyle name="Título 2" xfId="24" builtinId="17" customBuiltin="1"/>
    <cellStyle name="Título 3" xfId="25" builtinId="18" customBuiltin="1"/>
    <cellStyle name="Título 4" xfId="63" xr:uid="{00000000-0005-0000-0000-000044000000}"/>
    <cellStyle name="Total" xfId="37" builtinId="25"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G21"/>
  <sheetViews>
    <sheetView zoomScaleNormal="100" workbookViewId="0">
      <selection activeCell="C9" sqref="C9"/>
    </sheetView>
  </sheetViews>
  <sheetFormatPr baseColWidth="10" defaultColWidth="11.5703125" defaultRowHeight="16.5" x14ac:dyDescent="0.3"/>
  <cols>
    <col min="1" max="1" width="8.28515625" style="1" customWidth="1"/>
    <col min="2" max="2" width="28.85546875" style="1" bestFit="1" customWidth="1"/>
    <col min="3" max="3" width="38.28515625" style="1" bestFit="1" customWidth="1"/>
    <col min="4" max="4" width="10.7109375" style="1" customWidth="1"/>
    <col min="5" max="5" width="13.85546875" style="1" customWidth="1"/>
    <col min="6" max="6" width="18.85546875" style="1" customWidth="1"/>
    <col min="7" max="7" width="29" style="1" customWidth="1"/>
    <col min="8" max="16384" width="11.5703125" style="1"/>
  </cols>
  <sheetData>
    <row r="1" spans="1:7" x14ac:dyDescent="0.3">
      <c r="A1" s="182" t="s">
        <v>4</v>
      </c>
      <c r="B1" s="182"/>
      <c r="C1" s="182"/>
      <c r="D1" s="182"/>
      <c r="E1" s="182"/>
      <c r="F1" s="182"/>
      <c r="G1" s="182"/>
    </row>
    <row r="2" spans="1:7" ht="6" customHeight="1" thickBot="1" x14ac:dyDescent="0.35">
      <c r="A2" s="9"/>
      <c r="B2" s="9"/>
      <c r="C2" s="9"/>
      <c r="D2" s="9"/>
      <c r="E2" s="9"/>
      <c r="F2" s="9"/>
      <c r="G2" s="10"/>
    </row>
    <row r="3" spans="1:7" ht="17.25" thickBot="1" x14ac:dyDescent="0.35">
      <c r="A3" s="183" t="s">
        <v>25</v>
      </c>
      <c r="B3" s="184"/>
      <c r="C3" s="184"/>
      <c r="D3" s="184"/>
      <c r="E3" s="184"/>
      <c r="F3" s="184"/>
      <c r="G3" s="185"/>
    </row>
    <row r="4" spans="1:7" x14ac:dyDescent="0.3">
      <c r="A4" s="14"/>
      <c r="B4" s="14"/>
      <c r="C4" s="2"/>
      <c r="D4" s="2"/>
      <c r="E4" s="14"/>
      <c r="F4" s="14"/>
      <c r="G4" s="14"/>
    </row>
    <row r="5" spans="1:7" x14ac:dyDescent="0.3">
      <c r="A5" s="3" t="s">
        <v>7</v>
      </c>
      <c r="B5" s="19" t="s">
        <v>66</v>
      </c>
      <c r="C5" s="19"/>
      <c r="D5" s="3"/>
      <c r="E5" s="6" t="s">
        <v>176</v>
      </c>
      <c r="F5" s="6"/>
      <c r="G5" s="121" t="s">
        <v>320</v>
      </c>
    </row>
    <row r="6" spans="1:7" ht="6" customHeight="1" x14ac:dyDescent="0.3">
      <c r="A6" s="14"/>
      <c r="B6" s="14"/>
      <c r="C6" s="14"/>
      <c r="D6" s="14"/>
      <c r="E6" s="14"/>
      <c r="F6" s="14"/>
      <c r="G6" s="14"/>
    </row>
    <row r="7" spans="1:7" s="5" customFormat="1" ht="23.45" customHeight="1" x14ac:dyDescent="0.2">
      <c r="A7" s="186" t="s">
        <v>0</v>
      </c>
      <c r="B7" s="186" t="s">
        <v>26</v>
      </c>
      <c r="C7" s="186" t="s">
        <v>27</v>
      </c>
      <c r="D7" s="187" t="s">
        <v>28</v>
      </c>
      <c r="E7" s="187" t="s">
        <v>29</v>
      </c>
      <c r="F7" s="186" t="s">
        <v>30</v>
      </c>
      <c r="G7" s="186"/>
    </row>
    <row r="8" spans="1:7" s="5" customFormat="1" ht="23.45" customHeight="1" x14ac:dyDescent="0.2">
      <c r="A8" s="186"/>
      <c r="B8" s="186"/>
      <c r="C8" s="186"/>
      <c r="D8" s="187"/>
      <c r="E8" s="187"/>
      <c r="F8" s="31" t="s">
        <v>31</v>
      </c>
      <c r="G8" s="31" t="s">
        <v>32</v>
      </c>
    </row>
    <row r="9" spans="1:7" s="2" customFormat="1" ht="40.5" x14ac:dyDescent="0.3">
      <c r="A9" s="22"/>
      <c r="B9" s="23"/>
      <c r="C9" s="128" t="s">
        <v>321</v>
      </c>
      <c r="D9" s="24"/>
      <c r="E9" s="25"/>
      <c r="F9" s="26"/>
      <c r="G9" s="26"/>
    </row>
    <row r="10" spans="1:7" s="2" customFormat="1" x14ac:dyDescent="0.3">
      <c r="A10" s="22"/>
      <c r="B10" s="23"/>
      <c r="C10" s="23"/>
      <c r="D10" s="24"/>
      <c r="E10" s="25"/>
      <c r="F10" s="26"/>
      <c r="G10" s="26"/>
    </row>
    <row r="11" spans="1:7" s="2" customFormat="1" x14ac:dyDescent="0.3">
      <c r="A11" s="22"/>
      <c r="B11" s="11"/>
      <c r="C11" s="11"/>
      <c r="D11" s="24"/>
      <c r="E11" s="25"/>
      <c r="F11" s="26"/>
      <c r="G11" s="26"/>
    </row>
    <row r="12" spans="1:7" s="2" customFormat="1" x14ac:dyDescent="0.3">
      <c r="A12" s="22"/>
      <c r="B12" s="27"/>
      <c r="C12" s="27"/>
      <c r="D12" s="24"/>
      <c r="E12" s="25"/>
      <c r="F12" s="26"/>
      <c r="G12" s="26"/>
    </row>
    <row r="13" spans="1:7" s="2" customFormat="1" x14ac:dyDescent="0.3">
      <c r="A13" s="22"/>
      <c r="B13" s="27"/>
      <c r="C13" s="27"/>
      <c r="D13" s="24"/>
      <c r="E13" s="25"/>
      <c r="F13" s="26"/>
      <c r="G13" s="26"/>
    </row>
    <row r="14" spans="1:7" s="2" customFormat="1" x14ac:dyDescent="0.3">
      <c r="A14" s="22"/>
      <c r="B14" s="27"/>
      <c r="C14" s="27"/>
      <c r="D14" s="24"/>
      <c r="E14" s="25"/>
      <c r="F14" s="26"/>
      <c r="G14" s="26"/>
    </row>
    <row r="15" spans="1:7" s="2" customFormat="1" x14ac:dyDescent="0.3">
      <c r="A15" s="22"/>
      <c r="B15" s="27"/>
      <c r="C15" s="27"/>
      <c r="D15" s="24"/>
      <c r="E15" s="25"/>
      <c r="F15" s="26"/>
      <c r="G15" s="26"/>
    </row>
    <row r="16" spans="1:7" s="2" customFormat="1" x14ac:dyDescent="0.3">
      <c r="A16" s="22"/>
      <c r="B16" s="27"/>
      <c r="C16" s="27"/>
      <c r="D16" s="28"/>
      <c r="E16" s="28"/>
      <c r="F16" s="26"/>
      <c r="G16" s="26"/>
    </row>
    <row r="17" spans="1:7" s="2" customFormat="1" x14ac:dyDescent="0.3">
      <c r="A17" s="22"/>
      <c r="B17" s="23"/>
      <c r="C17" s="27"/>
      <c r="D17" s="28"/>
      <c r="E17" s="28"/>
      <c r="F17" s="26"/>
      <c r="G17" s="26"/>
    </row>
    <row r="18" spans="1:7" s="2" customFormat="1" x14ac:dyDescent="0.3">
      <c r="A18" s="22"/>
      <c r="B18" s="23"/>
      <c r="C18" s="27"/>
      <c r="D18" s="28"/>
      <c r="E18" s="28"/>
      <c r="F18" s="26"/>
      <c r="G18" s="26"/>
    </row>
    <row r="19" spans="1:7" s="2" customFormat="1" x14ac:dyDescent="0.3">
      <c r="A19" s="22"/>
      <c r="B19" s="27"/>
      <c r="C19" s="27"/>
      <c r="D19" s="28"/>
      <c r="E19" s="28"/>
      <c r="F19" s="26"/>
      <c r="G19" s="26"/>
    </row>
    <row r="21" spans="1:7" x14ac:dyDescent="0.3">
      <c r="B21" s="105"/>
      <c r="C21" s="105"/>
      <c r="D21" s="105"/>
      <c r="E21" s="105"/>
      <c r="F21" s="105"/>
      <c r="G21" s="105"/>
    </row>
  </sheetData>
  <mergeCells count="8">
    <mergeCell ref="A1:G1"/>
    <mergeCell ref="A3:G3"/>
    <mergeCell ref="A7:A8"/>
    <mergeCell ref="B7:B8"/>
    <mergeCell ref="C7:C8"/>
    <mergeCell ref="D7:D8"/>
    <mergeCell ref="E7:E8"/>
    <mergeCell ref="F7:G7"/>
  </mergeCells>
  <pageMargins left="0.7" right="0.7" top="0.75" bottom="0.75" header="0.3" footer="0.3"/>
  <pageSetup scale="7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23"/>
  <sheetViews>
    <sheetView topLeftCell="D1" zoomScale="80" zoomScaleNormal="80" workbookViewId="0">
      <selection activeCell="K24" sqref="K24"/>
    </sheetView>
  </sheetViews>
  <sheetFormatPr baseColWidth="10" defaultColWidth="13.7109375" defaultRowHeight="12.75" x14ac:dyDescent="0.2"/>
  <cols>
    <col min="1" max="1" width="5.28515625" style="5" customWidth="1"/>
    <col min="2" max="2" width="7.5703125" style="5" customWidth="1"/>
    <col min="3" max="3" width="25.7109375" style="5" customWidth="1"/>
    <col min="4" max="4" width="17.42578125" style="5" customWidth="1"/>
    <col min="5" max="5" width="11.5703125" style="5" customWidth="1"/>
    <col min="6" max="6" width="41.5703125" style="5" customWidth="1"/>
    <col min="7" max="7" width="18.85546875" style="5" customWidth="1"/>
    <col min="8" max="8" width="24.7109375" style="5" customWidth="1"/>
    <col min="9" max="9" width="35.140625" style="5" customWidth="1"/>
    <col min="10" max="10" width="23.140625" style="5" customWidth="1"/>
    <col min="11" max="11" width="22.7109375" style="5" customWidth="1"/>
    <col min="12" max="16384" width="13.7109375" style="5"/>
  </cols>
  <sheetData>
    <row r="1" spans="1:11" s="1" customFormat="1" ht="16.5" x14ac:dyDescent="0.3">
      <c r="A1" s="188" t="s">
        <v>4</v>
      </c>
      <c r="B1" s="188"/>
      <c r="C1" s="188"/>
      <c r="D1" s="188"/>
      <c r="E1" s="188"/>
      <c r="F1" s="188"/>
      <c r="G1" s="188"/>
      <c r="H1" s="188"/>
      <c r="I1" s="188"/>
      <c r="J1" s="188"/>
      <c r="K1" s="188"/>
    </row>
    <row r="2" spans="1:11" s="1" customFormat="1" ht="6" customHeight="1" thickBot="1" x14ac:dyDescent="0.35">
      <c r="A2" s="41"/>
      <c r="B2" s="41"/>
      <c r="C2" s="41"/>
      <c r="D2" s="41"/>
      <c r="E2" s="41"/>
      <c r="F2" s="41"/>
      <c r="G2" s="42"/>
    </row>
    <row r="3" spans="1:11" s="1" customFormat="1" ht="17.25" thickBot="1" x14ac:dyDescent="0.35">
      <c r="A3" s="189" t="s">
        <v>59</v>
      </c>
      <c r="B3" s="190"/>
      <c r="C3" s="190"/>
      <c r="D3" s="190"/>
      <c r="E3" s="190"/>
      <c r="F3" s="190"/>
      <c r="G3" s="190"/>
      <c r="H3" s="190"/>
      <c r="I3" s="190"/>
      <c r="J3" s="190"/>
      <c r="K3" s="191"/>
    </row>
    <row r="4" spans="1:11" s="1" customFormat="1" ht="5.45" customHeight="1" x14ac:dyDescent="0.3">
      <c r="A4" s="43"/>
      <c r="B4" s="43"/>
      <c r="C4" s="2"/>
      <c r="D4" s="2"/>
      <c r="E4" s="43"/>
      <c r="F4" s="43"/>
      <c r="G4" s="43"/>
    </row>
    <row r="5" spans="1:11" s="1" customFormat="1" ht="16.5" x14ac:dyDescent="0.3">
      <c r="A5" s="1" t="s">
        <v>7</v>
      </c>
      <c r="B5" s="44" t="s">
        <v>66</v>
      </c>
      <c r="C5" s="44"/>
      <c r="E5" s="45" t="s">
        <v>65</v>
      </c>
      <c r="F5" s="45"/>
      <c r="G5" s="104" t="s">
        <v>110</v>
      </c>
      <c r="J5" s="46" t="s">
        <v>33</v>
      </c>
      <c r="K5" s="15" t="s">
        <v>322</v>
      </c>
    </row>
    <row r="6" spans="1:11" s="1" customFormat="1" ht="6" customHeight="1" x14ac:dyDescent="0.3">
      <c r="A6" s="43"/>
      <c r="B6" s="43"/>
      <c r="C6" s="43"/>
      <c r="D6" s="43"/>
      <c r="E6" s="43"/>
      <c r="F6" s="43"/>
      <c r="G6" s="43"/>
    </row>
    <row r="7" spans="1:11" s="29" customFormat="1" ht="69" customHeight="1" x14ac:dyDescent="0.2">
      <c r="A7" s="47" t="s">
        <v>0</v>
      </c>
      <c r="B7" s="47" t="s">
        <v>49</v>
      </c>
      <c r="C7" s="47" t="s">
        <v>50</v>
      </c>
      <c r="D7" s="48" t="s">
        <v>51</v>
      </c>
      <c r="E7" s="48" t="s">
        <v>52</v>
      </c>
      <c r="F7" s="47" t="s">
        <v>53</v>
      </c>
      <c r="G7" s="48" t="s">
        <v>54</v>
      </c>
      <c r="H7" s="48" t="s">
        <v>55</v>
      </c>
      <c r="I7" s="48" t="s">
        <v>56</v>
      </c>
      <c r="J7" s="48" t="s">
        <v>57</v>
      </c>
      <c r="K7" s="48" t="s">
        <v>63</v>
      </c>
    </row>
    <row r="8" spans="1:11" ht="15" x14ac:dyDescent="0.25">
      <c r="A8" s="192">
        <v>1</v>
      </c>
      <c r="B8" s="192">
        <v>2021</v>
      </c>
      <c r="C8" s="192" t="s">
        <v>79</v>
      </c>
      <c r="D8" s="193" t="s">
        <v>227</v>
      </c>
      <c r="E8" s="192" t="s">
        <v>58</v>
      </c>
      <c r="F8" s="49" t="s">
        <v>60</v>
      </c>
      <c r="G8" s="192" t="s">
        <v>62</v>
      </c>
      <c r="H8" s="193" t="s">
        <v>323</v>
      </c>
      <c r="I8" s="193" t="s">
        <v>324</v>
      </c>
      <c r="J8" s="193" t="s">
        <v>332</v>
      </c>
      <c r="K8" s="194">
        <v>44510</v>
      </c>
    </row>
    <row r="9" spans="1:11" ht="15" x14ac:dyDescent="0.2">
      <c r="A9" s="192"/>
      <c r="B9" s="192"/>
      <c r="C9" s="192"/>
      <c r="D9" s="192"/>
      <c r="E9" s="192"/>
      <c r="F9" s="91" t="s">
        <v>228</v>
      </c>
      <c r="G9" s="192"/>
      <c r="H9" s="192"/>
      <c r="I9" s="192"/>
      <c r="J9" s="192"/>
      <c r="K9" s="192"/>
    </row>
    <row r="10" spans="1:11" ht="15" x14ac:dyDescent="0.2">
      <c r="A10" s="192"/>
      <c r="B10" s="192"/>
      <c r="C10" s="192"/>
      <c r="D10" s="192"/>
      <c r="E10" s="192"/>
      <c r="F10" s="91" t="s">
        <v>229</v>
      </c>
      <c r="G10" s="192"/>
      <c r="H10" s="192"/>
      <c r="I10" s="192"/>
      <c r="J10" s="192"/>
      <c r="K10" s="192"/>
    </row>
    <row r="11" spans="1:11" ht="15" x14ac:dyDescent="0.2">
      <c r="A11" s="192"/>
      <c r="B11" s="192"/>
      <c r="C11" s="192"/>
      <c r="D11" s="192"/>
      <c r="E11" s="192"/>
      <c r="F11" s="91" t="s">
        <v>193</v>
      </c>
      <c r="G11" s="192"/>
      <c r="H11" s="192"/>
      <c r="I11" s="192"/>
      <c r="J11" s="192"/>
      <c r="K11" s="192"/>
    </row>
    <row r="12" spans="1:11" ht="15" x14ac:dyDescent="0.25">
      <c r="A12" s="192"/>
      <c r="B12" s="192"/>
      <c r="C12" s="192"/>
      <c r="D12" s="192"/>
      <c r="E12" s="192"/>
      <c r="F12" s="49" t="s">
        <v>61</v>
      </c>
      <c r="G12" s="192"/>
      <c r="H12" s="192"/>
      <c r="I12" s="192"/>
      <c r="J12" s="192"/>
      <c r="K12" s="192"/>
    </row>
    <row r="13" spans="1:11" ht="15" x14ac:dyDescent="0.2">
      <c r="A13" s="192"/>
      <c r="B13" s="192"/>
      <c r="C13" s="192"/>
      <c r="D13" s="192"/>
      <c r="E13" s="192"/>
      <c r="F13" s="91" t="s">
        <v>230</v>
      </c>
      <c r="G13" s="192"/>
      <c r="H13" s="192"/>
      <c r="I13" s="192"/>
      <c r="J13" s="192"/>
      <c r="K13" s="192"/>
    </row>
    <row r="14" spans="1:11" ht="15" x14ac:dyDescent="0.2">
      <c r="A14" s="192"/>
      <c r="B14" s="192"/>
      <c r="C14" s="192"/>
      <c r="D14" s="192"/>
      <c r="E14" s="192"/>
      <c r="F14" s="91" t="s">
        <v>231</v>
      </c>
      <c r="G14" s="192"/>
      <c r="H14" s="192"/>
      <c r="I14" s="192"/>
      <c r="J14" s="192"/>
      <c r="K14" s="192"/>
    </row>
    <row r="15" spans="1:11" ht="15" x14ac:dyDescent="0.2">
      <c r="A15" s="192"/>
      <c r="B15" s="192"/>
      <c r="C15" s="192"/>
      <c r="D15" s="192"/>
      <c r="E15" s="192"/>
      <c r="F15" s="91" t="s">
        <v>118</v>
      </c>
      <c r="G15" s="192"/>
      <c r="H15" s="192"/>
      <c r="I15" s="192"/>
      <c r="J15" s="192"/>
      <c r="K15" s="192"/>
    </row>
    <row r="16" spans="1:11" ht="15" customHeight="1" x14ac:dyDescent="0.25">
      <c r="A16" s="192">
        <v>2</v>
      </c>
      <c r="B16" s="192">
        <v>2021</v>
      </c>
      <c r="C16" s="192" t="s">
        <v>79</v>
      </c>
      <c r="D16" s="193" t="s">
        <v>227</v>
      </c>
      <c r="E16" s="192" t="s">
        <v>58</v>
      </c>
      <c r="F16" s="49" t="s">
        <v>60</v>
      </c>
      <c r="G16" s="192" t="s">
        <v>62</v>
      </c>
      <c r="H16" s="193" t="s">
        <v>329</v>
      </c>
      <c r="I16" s="193" t="s">
        <v>330</v>
      </c>
      <c r="J16" s="193" t="s">
        <v>331</v>
      </c>
      <c r="K16" s="194">
        <v>44518</v>
      </c>
    </row>
    <row r="17" spans="1:11" ht="15" x14ac:dyDescent="0.2">
      <c r="A17" s="192"/>
      <c r="B17" s="192"/>
      <c r="C17" s="192"/>
      <c r="D17" s="192"/>
      <c r="E17" s="192"/>
      <c r="F17" s="91" t="s">
        <v>325</v>
      </c>
      <c r="G17" s="192"/>
      <c r="H17" s="192"/>
      <c r="I17" s="192"/>
      <c r="J17" s="192"/>
      <c r="K17" s="192"/>
    </row>
    <row r="18" spans="1:11" ht="15" x14ac:dyDescent="0.2">
      <c r="A18" s="192"/>
      <c r="B18" s="192"/>
      <c r="C18" s="192"/>
      <c r="D18" s="192"/>
      <c r="E18" s="192"/>
      <c r="F18" s="91" t="s">
        <v>326</v>
      </c>
      <c r="G18" s="192"/>
      <c r="H18" s="192"/>
      <c r="I18" s="192"/>
      <c r="J18" s="192"/>
      <c r="K18" s="192"/>
    </row>
    <row r="19" spans="1:11" ht="15" x14ac:dyDescent="0.2">
      <c r="A19" s="192"/>
      <c r="B19" s="192"/>
      <c r="C19" s="192"/>
      <c r="D19" s="192"/>
      <c r="E19" s="192"/>
      <c r="F19" s="91" t="s">
        <v>192</v>
      </c>
      <c r="G19" s="192"/>
      <c r="H19" s="192"/>
      <c r="I19" s="192"/>
      <c r="J19" s="192"/>
      <c r="K19" s="192"/>
    </row>
    <row r="20" spans="1:11" ht="15" x14ac:dyDescent="0.25">
      <c r="A20" s="192"/>
      <c r="B20" s="192"/>
      <c r="C20" s="192"/>
      <c r="D20" s="192"/>
      <c r="E20" s="192"/>
      <c r="F20" s="49" t="s">
        <v>61</v>
      </c>
      <c r="G20" s="192"/>
      <c r="H20" s="192"/>
      <c r="I20" s="192"/>
      <c r="J20" s="192"/>
      <c r="K20" s="192"/>
    </row>
    <row r="21" spans="1:11" ht="15" x14ac:dyDescent="0.2">
      <c r="A21" s="192"/>
      <c r="B21" s="192"/>
      <c r="C21" s="192"/>
      <c r="D21" s="192"/>
      <c r="E21" s="192"/>
      <c r="F21" s="91" t="s">
        <v>327</v>
      </c>
      <c r="G21" s="192"/>
      <c r="H21" s="192"/>
      <c r="I21" s="192"/>
      <c r="J21" s="192"/>
      <c r="K21" s="192"/>
    </row>
    <row r="22" spans="1:11" ht="15" x14ac:dyDescent="0.2">
      <c r="A22" s="192"/>
      <c r="B22" s="192"/>
      <c r="C22" s="192"/>
      <c r="D22" s="192"/>
      <c r="E22" s="192"/>
      <c r="F22" s="91" t="s">
        <v>328</v>
      </c>
      <c r="G22" s="192"/>
      <c r="H22" s="192"/>
      <c r="I22" s="192"/>
      <c r="J22" s="192"/>
      <c r="K22" s="192"/>
    </row>
    <row r="23" spans="1:11" ht="15" x14ac:dyDescent="0.2">
      <c r="A23" s="192"/>
      <c r="B23" s="192"/>
      <c r="C23" s="192"/>
      <c r="D23" s="192"/>
      <c r="E23" s="192"/>
      <c r="F23" s="91" t="s">
        <v>118</v>
      </c>
      <c r="G23" s="192"/>
      <c r="H23" s="192"/>
      <c r="I23" s="192"/>
      <c r="J23" s="192"/>
      <c r="K23" s="192"/>
    </row>
  </sheetData>
  <mergeCells count="22">
    <mergeCell ref="A16:A23"/>
    <mergeCell ref="B16:B23"/>
    <mergeCell ref="C16:C23"/>
    <mergeCell ref="D16:D23"/>
    <mergeCell ref="E16:E23"/>
    <mergeCell ref="G16:G23"/>
    <mergeCell ref="H16:H23"/>
    <mergeCell ref="I16:I23"/>
    <mergeCell ref="J16:J23"/>
    <mergeCell ref="K16:K23"/>
    <mergeCell ref="A1:K1"/>
    <mergeCell ref="A3:K3"/>
    <mergeCell ref="G8:G15"/>
    <mergeCell ref="H8:H15"/>
    <mergeCell ref="I8:I15"/>
    <mergeCell ref="J8:J15"/>
    <mergeCell ref="K8:K15"/>
    <mergeCell ref="A8:A15"/>
    <mergeCell ref="B8:B15"/>
    <mergeCell ref="C8:C15"/>
    <mergeCell ref="D8:D15"/>
    <mergeCell ref="E8:E15"/>
  </mergeCells>
  <printOptions horizontalCentered="1"/>
  <pageMargins left="0" right="0" top="0.35433070866141736" bottom="0.15748031496062992" header="0.31496062992125984" footer="0.31496062992125984"/>
  <pageSetup paperSize="9" scale="7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P12"/>
  <sheetViews>
    <sheetView zoomScale="91" zoomScaleNormal="91" workbookViewId="0">
      <selection activeCell="C17" sqref="C17"/>
    </sheetView>
  </sheetViews>
  <sheetFormatPr baseColWidth="10" defaultRowHeight="15" x14ac:dyDescent="0.25"/>
  <cols>
    <col min="1" max="1" width="10.7109375" style="54" customWidth="1"/>
    <col min="2" max="2" width="18.140625" style="62" customWidth="1"/>
    <col min="3" max="3" width="54.7109375" style="54" customWidth="1"/>
    <col min="4" max="4" width="19.28515625" style="54" customWidth="1"/>
    <col min="5" max="5" width="19.42578125" customWidth="1"/>
    <col min="6" max="6" width="18.5703125" customWidth="1"/>
    <col min="7" max="7" width="55.42578125" style="71" customWidth="1"/>
    <col min="8" max="8" width="17.5703125" style="60" customWidth="1"/>
    <col min="9" max="9" width="16.42578125" customWidth="1"/>
    <col min="10" max="10" width="16.42578125" style="54" customWidth="1"/>
    <col min="11" max="11" width="32.140625" customWidth="1"/>
    <col min="12" max="12" width="32.28515625" customWidth="1"/>
    <col min="13" max="13" width="4.42578125" customWidth="1"/>
    <col min="14" max="15" width="11.42578125" hidden="1" customWidth="1"/>
    <col min="16" max="16" width="6.5703125" customWidth="1"/>
  </cols>
  <sheetData>
    <row r="1" spans="1:16" ht="7.5" customHeight="1" thickBot="1" x14ac:dyDescent="0.3"/>
    <row r="2" spans="1:16" ht="19.5" thickBot="1" x14ac:dyDescent="0.35">
      <c r="A2" s="195" t="s">
        <v>77</v>
      </c>
      <c r="B2" s="196"/>
      <c r="C2" s="196"/>
      <c r="D2" s="196"/>
      <c r="E2" s="196"/>
      <c r="F2" s="196"/>
      <c r="G2" s="196"/>
      <c r="H2" s="196"/>
      <c r="I2" s="196"/>
      <c r="J2" s="196"/>
      <c r="K2" s="196"/>
      <c r="L2" s="196"/>
      <c r="M2" s="196"/>
      <c r="N2" s="196"/>
      <c r="O2" s="196"/>
      <c r="P2" s="197"/>
    </row>
    <row r="6" spans="1:16" x14ac:dyDescent="0.25">
      <c r="A6" s="55" t="s">
        <v>81</v>
      </c>
      <c r="B6" s="62" t="s">
        <v>66</v>
      </c>
      <c r="C6" s="55" t="s">
        <v>177</v>
      </c>
      <c r="E6" s="38"/>
      <c r="F6" s="38"/>
      <c r="G6" s="72" t="s">
        <v>80</v>
      </c>
      <c r="H6" s="92" t="s">
        <v>322</v>
      </c>
      <c r="I6" s="40"/>
      <c r="J6" s="65"/>
      <c r="K6" s="40"/>
    </row>
    <row r="9" spans="1:16" s="69" customFormat="1" ht="48.75" customHeight="1" x14ac:dyDescent="0.25">
      <c r="A9" s="56" t="s">
        <v>82</v>
      </c>
      <c r="B9" s="56" t="s">
        <v>96</v>
      </c>
      <c r="C9" s="56" t="s">
        <v>97</v>
      </c>
      <c r="D9" s="56" t="s">
        <v>98</v>
      </c>
      <c r="E9" s="56" t="s">
        <v>99</v>
      </c>
      <c r="F9" s="56" t="s">
        <v>100</v>
      </c>
      <c r="G9" s="57" t="s">
        <v>101</v>
      </c>
      <c r="H9" s="74" t="s">
        <v>102</v>
      </c>
      <c r="I9" s="56" t="s">
        <v>91</v>
      </c>
      <c r="J9" s="56" t="s">
        <v>92</v>
      </c>
      <c r="K9" s="56" t="s">
        <v>103</v>
      </c>
    </row>
    <row r="10" spans="1:16" s="59" customFormat="1" ht="46.5" customHeight="1" x14ac:dyDescent="0.15">
      <c r="A10" s="58">
        <v>1</v>
      </c>
      <c r="B10" s="144">
        <v>44515.632638888892</v>
      </c>
      <c r="C10" s="174" t="s">
        <v>676</v>
      </c>
      <c r="D10" s="58">
        <v>1</v>
      </c>
      <c r="E10" s="58" t="s">
        <v>106</v>
      </c>
      <c r="F10" s="58" t="s">
        <v>218</v>
      </c>
      <c r="G10" s="173" t="s">
        <v>679</v>
      </c>
      <c r="H10" s="68">
        <v>159018.19</v>
      </c>
      <c r="I10" s="67" t="s">
        <v>104</v>
      </c>
      <c r="J10" s="67" t="s">
        <v>105</v>
      </c>
      <c r="K10" s="73" t="s">
        <v>680</v>
      </c>
      <c r="L10" s="99"/>
    </row>
    <row r="11" spans="1:16" ht="55.5" customHeight="1" x14ac:dyDescent="0.25">
      <c r="A11" s="140">
        <v>2</v>
      </c>
      <c r="B11" s="144">
        <v>44525.636111111111</v>
      </c>
      <c r="C11" s="174" t="s">
        <v>677</v>
      </c>
      <c r="D11" s="140">
        <v>1</v>
      </c>
      <c r="E11" s="140" t="s">
        <v>106</v>
      </c>
      <c r="F11" s="140" t="s">
        <v>218</v>
      </c>
      <c r="G11" s="173" t="s">
        <v>678</v>
      </c>
      <c r="H11" s="141">
        <v>115404</v>
      </c>
      <c r="I11" s="67" t="s">
        <v>104</v>
      </c>
      <c r="J11" s="67" t="s">
        <v>105</v>
      </c>
      <c r="K11" s="73" t="s">
        <v>681</v>
      </c>
    </row>
    <row r="12" spans="1:16" ht="31.5" x14ac:dyDescent="0.25">
      <c r="A12" s="140">
        <v>3</v>
      </c>
      <c r="B12" s="144">
        <v>44522.609027777777</v>
      </c>
      <c r="C12" s="174" t="s">
        <v>682</v>
      </c>
      <c r="D12" s="140">
        <v>1</v>
      </c>
      <c r="E12" s="140" t="s">
        <v>683</v>
      </c>
      <c r="F12" s="140" t="s">
        <v>218</v>
      </c>
      <c r="G12" s="173" t="s">
        <v>684</v>
      </c>
      <c r="H12" s="141">
        <v>207210</v>
      </c>
      <c r="I12" s="67" t="s">
        <v>104</v>
      </c>
      <c r="J12" s="67" t="s">
        <v>105</v>
      </c>
      <c r="K12" s="73" t="s">
        <v>685</v>
      </c>
    </row>
  </sheetData>
  <mergeCells count="1">
    <mergeCell ref="A2:P2"/>
  </mergeCells>
  <pageMargins left="0.11811023622047245" right="0.11811023622047245" top="0.74803149606299213" bottom="0.74803149606299213" header="0.31496062992125984" footer="0.31496062992125984"/>
  <pageSetup scale="75"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12"/>
  <sheetViews>
    <sheetView zoomScale="87" zoomScaleNormal="87" workbookViewId="0">
      <selection activeCell="C8" sqref="C8"/>
    </sheetView>
  </sheetViews>
  <sheetFormatPr baseColWidth="10" defaultColWidth="11.5703125" defaultRowHeight="12.75" x14ac:dyDescent="0.2"/>
  <cols>
    <col min="1" max="1" width="10.28515625" style="5" customWidth="1"/>
    <col min="2" max="2" width="24.7109375" style="5" customWidth="1"/>
    <col min="3" max="3" width="44" style="5" customWidth="1"/>
    <col min="4" max="4" width="57.28515625" style="5" customWidth="1"/>
    <col min="5" max="5" width="24.28515625" style="5" customWidth="1"/>
    <col min="6" max="6" width="28.140625" style="101" customWidth="1"/>
    <col min="7" max="7" width="57.42578125" style="100" customWidth="1"/>
    <col min="8" max="8" width="15.140625" style="5" customWidth="1"/>
    <col min="9" max="16384" width="11.5703125" style="5"/>
  </cols>
  <sheetData>
    <row r="1" spans="1:7" x14ac:dyDescent="0.2">
      <c r="A1" s="198" t="s">
        <v>4</v>
      </c>
      <c r="B1" s="198"/>
      <c r="C1" s="198"/>
      <c r="D1" s="198"/>
      <c r="E1" s="198"/>
      <c r="F1" s="198"/>
    </row>
    <row r="2" spans="1:7" ht="6" customHeight="1" x14ac:dyDescent="0.2"/>
    <row r="3" spans="1:7" ht="15.75" customHeight="1" x14ac:dyDescent="0.2">
      <c r="A3" s="199" t="s">
        <v>78</v>
      </c>
      <c r="B3" s="200"/>
      <c r="C3" s="200"/>
      <c r="D3" s="200"/>
      <c r="E3" s="200"/>
      <c r="F3" s="200"/>
      <c r="G3" s="200"/>
    </row>
    <row r="5" spans="1:7" ht="32.25" customHeight="1" x14ac:dyDescent="0.25">
      <c r="A5" s="3" t="s">
        <v>7</v>
      </c>
      <c r="B5" s="19" t="s">
        <v>66</v>
      </c>
      <c r="C5" s="19"/>
      <c r="D5" s="6" t="s">
        <v>111</v>
      </c>
      <c r="E5" s="6" t="s">
        <v>33</v>
      </c>
      <c r="F5" s="55" t="s">
        <v>322</v>
      </c>
    </row>
    <row r="6" spans="1:7" ht="24.75" customHeight="1" x14ac:dyDescent="0.2"/>
    <row r="7" spans="1:7" ht="24" x14ac:dyDescent="0.2">
      <c r="A7" s="32" t="s">
        <v>0</v>
      </c>
      <c r="B7" s="32" t="s">
        <v>95</v>
      </c>
      <c r="C7" s="32" t="s">
        <v>76</v>
      </c>
      <c r="D7" s="32" t="s">
        <v>94</v>
      </c>
      <c r="E7" s="32" t="s">
        <v>2</v>
      </c>
      <c r="F7" s="63" t="s">
        <v>64</v>
      </c>
      <c r="G7" s="63" t="s">
        <v>93</v>
      </c>
    </row>
    <row r="8" spans="1:7" ht="81" customHeight="1" x14ac:dyDescent="0.2">
      <c r="A8" s="52"/>
      <c r="B8" s="61"/>
      <c r="C8" s="135" t="s">
        <v>686</v>
      </c>
      <c r="D8" s="53"/>
      <c r="E8" s="122"/>
      <c r="F8" s="107"/>
      <c r="G8" s="103"/>
    </row>
    <row r="9" spans="1:7" x14ac:dyDescent="0.2">
      <c r="A9" s="50"/>
      <c r="B9" s="50"/>
      <c r="C9" s="50"/>
      <c r="D9" s="50"/>
      <c r="E9" s="50"/>
      <c r="F9" s="102"/>
    </row>
    <row r="11" spans="1:7" x14ac:dyDescent="0.2">
      <c r="B11" s="39"/>
      <c r="C11" s="39"/>
      <c r="D11" s="39"/>
      <c r="E11" s="39"/>
      <c r="F11" s="64"/>
    </row>
    <row r="12" spans="1:7" x14ac:dyDescent="0.2">
      <c r="B12" s="39"/>
      <c r="C12" s="39"/>
      <c r="D12" s="39"/>
      <c r="E12" s="39"/>
      <c r="F12" s="64"/>
    </row>
  </sheetData>
  <mergeCells count="2">
    <mergeCell ref="A1:F1"/>
    <mergeCell ref="A3:G3"/>
  </mergeCells>
  <pageMargins left="0.11811023622047245" right="0" top="0.74803149606299213" bottom="0.74803149606299213" header="0.31496062992125984" footer="0.31496062992125984"/>
  <pageSetup scale="80"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11"/>
  <sheetViews>
    <sheetView tabSelected="1" zoomScale="80" zoomScaleNormal="80" workbookViewId="0">
      <selection activeCell="F11" sqref="F11"/>
    </sheetView>
  </sheetViews>
  <sheetFormatPr baseColWidth="10" defaultColWidth="11.5703125" defaultRowHeight="12.75" x14ac:dyDescent="0.2"/>
  <cols>
    <col min="1" max="1" width="10.28515625" style="5" customWidth="1"/>
    <col min="2" max="2" width="17.42578125" style="5" customWidth="1"/>
    <col min="3" max="3" width="44.28515625" style="5" customWidth="1"/>
    <col min="4" max="4" width="20.7109375" style="5" customWidth="1"/>
    <col min="5" max="5" width="40.140625" style="5" customWidth="1"/>
    <col min="6" max="6" width="19.85546875" style="5" customWidth="1"/>
    <col min="7" max="7" width="23.5703125" style="5" customWidth="1"/>
    <col min="8" max="8" width="12.42578125" style="5" customWidth="1"/>
    <col min="9" max="9" width="14.7109375" style="5" customWidth="1"/>
    <col min="10" max="10" width="20.85546875" style="5" customWidth="1"/>
    <col min="11" max="16384" width="11.5703125" style="5"/>
  </cols>
  <sheetData>
    <row r="1" spans="1:10" x14ac:dyDescent="0.2">
      <c r="A1" s="201" t="s">
        <v>5</v>
      </c>
      <c r="B1" s="201"/>
      <c r="C1" s="201"/>
      <c r="D1" s="201"/>
      <c r="E1" s="201"/>
      <c r="F1" s="201"/>
      <c r="G1" s="201"/>
      <c r="H1" s="201"/>
      <c r="I1" s="201"/>
      <c r="J1" s="201"/>
    </row>
    <row r="2" spans="1:10" ht="6" customHeight="1" thickBot="1" x14ac:dyDescent="0.25"/>
    <row r="3" spans="1:10" ht="36" customHeight="1" thickBot="1" x14ac:dyDescent="0.25">
      <c r="A3" s="202" t="s">
        <v>6</v>
      </c>
      <c r="B3" s="203"/>
      <c r="C3" s="203"/>
      <c r="D3" s="203"/>
      <c r="E3" s="203"/>
      <c r="F3" s="203"/>
      <c r="G3" s="203"/>
      <c r="H3" s="203"/>
      <c r="I3" s="203"/>
      <c r="J3" s="204"/>
    </row>
    <row r="5" spans="1:10" s="78" customFormat="1" ht="18" customHeight="1" x14ac:dyDescent="0.25">
      <c r="A5" s="80" t="s">
        <v>7</v>
      </c>
      <c r="B5" s="44" t="s">
        <v>66</v>
      </c>
      <c r="C5" s="19"/>
      <c r="D5" s="80"/>
      <c r="E5" s="45" t="s">
        <v>232</v>
      </c>
      <c r="F5" s="6"/>
      <c r="H5" s="143" t="s">
        <v>8</v>
      </c>
      <c r="I5" s="205" t="s">
        <v>322</v>
      </c>
      <c r="J5" s="205"/>
    </row>
    <row r="6" spans="1:10" ht="6" customHeight="1" x14ac:dyDescent="0.2"/>
    <row r="7" spans="1:10" s="37" customFormat="1" ht="24" x14ac:dyDescent="0.2">
      <c r="A7" s="32" t="s">
        <v>0</v>
      </c>
      <c r="B7" s="32" t="s">
        <v>9</v>
      </c>
      <c r="C7" s="32" t="s">
        <v>10</v>
      </c>
      <c r="D7" s="32" t="s">
        <v>1</v>
      </c>
      <c r="E7" s="32" t="s">
        <v>2</v>
      </c>
      <c r="F7" s="32" t="s">
        <v>11</v>
      </c>
      <c r="G7" s="32" t="s">
        <v>12</v>
      </c>
      <c r="H7" s="32" t="s">
        <v>13</v>
      </c>
      <c r="I7" s="32" t="s">
        <v>3</v>
      </c>
      <c r="J7" s="32" t="s">
        <v>14</v>
      </c>
    </row>
    <row r="8" spans="1:10" ht="58.5" customHeight="1" x14ac:dyDescent="0.2">
      <c r="A8" s="53">
        <v>1</v>
      </c>
      <c r="B8" s="176" t="s">
        <v>715</v>
      </c>
      <c r="C8" s="180" t="s">
        <v>712</v>
      </c>
      <c r="D8" s="179" t="s">
        <v>703</v>
      </c>
      <c r="E8" s="179" t="s">
        <v>705</v>
      </c>
      <c r="F8" s="177">
        <v>6805.83</v>
      </c>
      <c r="G8" s="179" t="s">
        <v>708</v>
      </c>
      <c r="H8" s="145">
        <v>299.98</v>
      </c>
      <c r="I8" s="178">
        <v>44505</v>
      </c>
      <c r="J8" s="181" t="s">
        <v>108</v>
      </c>
    </row>
    <row r="9" spans="1:10" ht="60.75" customHeight="1" x14ac:dyDescent="0.2">
      <c r="A9" s="53">
        <v>2</v>
      </c>
      <c r="B9" s="70" t="s">
        <v>716</v>
      </c>
      <c r="C9" s="180" t="s">
        <v>713</v>
      </c>
      <c r="D9" s="179" t="s">
        <v>704</v>
      </c>
      <c r="E9" s="179" t="s">
        <v>706</v>
      </c>
      <c r="F9" s="129">
        <v>595</v>
      </c>
      <c r="G9" s="179" t="s">
        <v>709</v>
      </c>
      <c r="H9" s="145">
        <v>14.87</v>
      </c>
      <c r="I9" s="178">
        <v>44505</v>
      </c>
      <c r="J9" s="181" t="s">
        <v>108</v>
      </c>
    </row>
    <row r="10" spans="1:10" ht="59.25" customHeight="1" x14ac:dyDescent="0.2">
      <c r="A10" s="53">
        <v>3</v>
      </c>
      <c r="B10" s="70" t="s">
        <v>717</v>
      </c>
      <c r="C10" s="180" t="s">
        <v>714</v>
      </c>
      <c r="D10" s="179" t="s">
        <v>348</v>
      </c>
      <c r="E10" s="179" t="s">
        <v>707</v>
      </c>
      <c r="F10" s="129">
        <v>15390</v>
      </c>
      <c r="G10" s="179" t="s">
        <v>710</v>
      </c>
      <c r="H10" s="145">
        <v>3591</v>
      </c>
      <c r="I10" s="178">
        <v>44508</v>
      </c>
      <c r="J10" s="181" t="s">
        <v>108</v>
      </c>
    </row>
    <row r="11" spans="1:10" ht="57.75" customHeight="1" x14ac:dyDescent="0.2">
      <c r="A11" s="53">
        <v>4</v>
      </c>
      <c r="B11" s="70" t="s">
        <v>717</v>
      </c>
      <c r="C11" s="180" t="s">
        <v>714</v>
      </c>
      <c r="D11" s="179" t="s">
        <v>348</v>
      </c>
      <c r="E11" s="179" t="s">
        <v>707</v>
      </c>
      <c r="F11" s="129">
        <v>15390</v>
      </c>
      <c r="G11" s="179" t="s">
        <v>711</v>
      </c>
      <c r="H11" s="145">
        <v>1149.5</v>
      </c>
      <c r="I11" s="178">
        <v>44508</v>
      </c>
      <c r="J11" s="181" t="s">
        <v>108</v>
      </c>
    </row>
  </sheetData>
  <mergeCells count="3">
    <mergeCell ref="A1:J1"/>
    <mergeCell ref="A3:J3"/>
    <mergeCell ref="I5:J5"/>
  </mergeCells>
  <pageMargins left="0" right="0" top="0.74803149606299213" bottom="0.35433070866141736" header="0.31496062992125984" footer="0.31496062992125984"/>
  <pageSetup paperSize="9" scale="70"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K306"/>
  <sheetViews>
    <sheetView topLeftCell="I1" zoomScale="106" zoomScaleNormal="106" workbookViewId="0">
      <selection activeCell="K87" sqref="K87"/>
    </sheetView>
  </sheetViews>
  <sheetFormatPr baseColWidth="10" defaultColWidth="8" defaultRowHeight="12.75" x14ac:dyDescent="0.2"/>
  <cols>
    <col min="1" max="1" width="3.140625" style="83" customWidth="1"/>
    <col min="2" max="2" width="12" style="87" customWidth="1"/>
    <col min="3" max="3" width="10" style="87" customWidth="1"/>
    <col min="4" max="4" width="10.85546875" style="88" customWidth="1"/>
    <col min="5" max="5" width="18" style="83" customWidth="1"/>
    <col min="6" max="6" width="16.28515625" style="87" customWidth="1"/>
    <col min="7" max="7" width="18.28515625" style="83" customWidth="1"/>
    <col min="8" max="8" width="16.85546875" style="83" customWidth="1"/>
    <col min="9" max="9" width="23.140625" style="96" customWidth="1"/>
    <col min="10" max="10" width="39.85546875" style="87" customWidth="1"/>
    <col min="11" max="11" width="56.5703125" style="89" customWidth="1"/>
    <col min="12" max="16384" width="8" style="83"/>
  </cols>
  <sheetData>
    <row r="1" spans="2:11" s="3" customFormat="1" x14ac:dyDescent="0.2">
      <c r="B1" s="206" t="s">
        <v>15</v>
      </c>
      <c r="C1" s="206"/>
      <c r="D1" s="206"/>
      <c r="E1" s="206"/>
      <c r="F1" s="206"/>
      <c r="G1" s="206"/>
      <c r="H1" s="206"/>
      <c r="I1" s="206"/>
      <c r="J1" s="206"/>
      <c r="K1" s="206"/>
    </row>
    <row r="2" spans="2:11" s="3" customFormat="1" ht="6" customHeight="1" thickBot="1" x14ac:dyDescent="0.25">
      <c r="B2" s="4"/>
      <c r="C2" s="4"/>
      <c r="D2" s="20"/>
      <c r="F2" s="4"/>
      <c r="I2" s="93"/>
      <c r="J2" s="81"/>
      <c r="K2" s="75"/>
    </row>
    <row r="3" spans="2:11" s="3" customFormat="1" ht="27.75" customHeight="1" thickBot="1" x14ac:dyDescent="0.25">
      <c r="B3" s="207" t="s">
        <v>75</v>
      </c>
      <c r="C3" s="208"/>
      <c r="D3" s="208"/>
      <c r="E3" s="208"/>
      <c r="F3" s="208"/>
      <c r="G3" s="208"/>
      <c r="H3" s="208"/>
      <c r="I3" s="208"/>
      <c r="J3" s="208"/>
      <c r="K3" s="209"/>
    </row>
    <row r="4" spans="2:11" s="3" customFormat="1" x14ac:dyDescent="0.2">
      <c r="B4" s="4"/>
      <c r="C4" s="7"/>
      <c r="D4" s="21"/>
      <c r="E4" s="8"/>
      <c r="F4" s="7"/>
      <c r="G4" s="8"/>
      <c r="H4" s="8"/>
      <c r="I4" s="94"/>
      <c r="J4" s="90"/>
      <c r="K4" s="76"/>
    </row>
    <row r="5" spans="2:11" s="80" customFormat="1" ht="18.75" customHeight="1" x14ac:dyDescent="0.25">
      <c r="B5" s="98" t="s">
        <v>7</v>
      </c>
      <c r="C5" s="19" t="s">
        <v>66</v>
      </c>
      <c r="D5" s="6"/>
      <c r="F5" s="125" t="s">
        <v>65</v>
      </c>
      <c r="G5" s="106" t="s">
        <v>110</v>
      </c>
      <c r="H5" s="6"/>
      <c r="I5" s="79"/>
      <c r="J5" s="70" t="s">
        <v>8</v>
      </c>
      <c r="K5" s="97" t="s">
        <v>322</v>
      </c>
    </row>
    <row r="6" spans="2:11" s="3" customFormat="1" ht="6" customHeight="1" x14ac:dyDescent="0.2">
      <c r="B6" s="4"/>
      <c r="C6" s="7"/>
      <c r="D6" s="21"/>
      <c r="E6" s="8"/>
      <c r="F6" s="7"/>
      <c r="G6" s="8"/>
      <c r="H6" s="8"/>
      <c r="I6" s="94"/>
      <c r="J6" s="82"/>
      <c r="K6" s="76"/>
    </row>
    <row r="7" spans="2:11" s="5" customFormat="1" x14ac:dyDescent="0.2">
      <c r="B7" s="210" t="s">
        <v>16</v>
      </c>
      <c r="C7" s="210" t="s">
        <v>107</v>
      </c>
      <c r="D7" s="212" t="s">
        <v>17</v>
      </c>
      <c r="E7" s="210" t="s">
        <v>18</v>
      </c>
      <c r="F7" s="219" t="s">
        <v>19</v>
      </c>
      <c r="G7" s="210" t="s">
        <v>24</v>
      </c>
      <c r="H7" s="210" t="s">
        <v>20</v>
      </c>
      <c r="I7" s="214" t="s">
        <v>21</v>
      </c>
      <c r="J7" s="216" t="s">
        <v>22</v>
      </c>
      <c r="K7" s="217" t="s">
        <v>23</v>
      </c>
    </row>
    <row r="8" spans="2:11" s="5" customFormat="1" x14ac:dyDescent="0.2">
      <c r="B8" s="211"/>
      <c r="C8" s="211"/>
      <c r="D8" s="213"/>
      <c r="E8" s="211"/>
      <c r="F8" s="220"/>
      <c r="G8" s="211"/>
      <c r="H8" s="211"/>
      <c r="I8" s="215"/>
      <c r="J8" s="216"/>
      <c r="K8" s="218"/>
    </row>
    <row r="9" spans="2:11" s="78" customFormat="1" ht="45" x14ac:dyDescent="0.25">
      <c r="B9" s="77">
        <v>2</v>
      </c>
      <c r="C9" s="77">
        <v>2021</v>
      </c>
      <c r="D9" s="77">
        <v>11</v>
      </c>
      <c r="E9" s="152" t="s">
        <v>334</v>
      </c>
      <c r="F9" s="66" t="s">
        <v>333</v>
      </c>
      <c r="G9" s="58" t="s">
        <v>527</v>
      </c>
      <c r="H9" s="66">
        <v>44504</v>
      </c>
      <c r="I9" s="154">
        <v>9000</v>
      </c>
      <c r="J9" s="152" t="s">
        <v>557</v>
      </c>
      <c r="K9" s="123" t="s">
        <v>581</v>
      </c>
    </row>
    <row r="10" spans="2:11" s="78" customFormat="1" ht="45" x14ac:dyDescent="0.25">
      <c r="B10" s="77">
        <v>2</v>
      </c>
      <c r="C10" s="77">
        <v>2021</v>
      </c>
      <c r="D10" s="77">
        <v>11</v>
      </c>
      <c r="E10" s="152" t="s">
        <v>335</v>
      </c>
      <c r="F10" s="66" t="s">
        <v>333</v>
      </c>
      <c r="G10" s="58" t="s">
        <v>528</v>
      </c>
      <c r="H10" s="66">
        <v>44504</v>
      </c>
      <c r="I10" s="154">
        <v>3593</v>
      </c>
      <c r="J10" s="152" t="s">
        <v>558</v>
      </c>
      <c r="K10" s="123" t="s">
        <v>582</v>
      </c>
    </row>
    <row r="11" spans="2:11" s="78" customFormat="1" ht="45" x14ac:dyDescent="0.25">
      <c r="B11" s="77">
        <v>2</v>
      </c>
      <c r="C11" s="77">
        <v>2021</v>
      </c>
      <c r="D11" s="77">
        <v>11</v>
      </c>
      <c r="E11" s="152" t="s">
        <v>336</v>
      </c>
      <c r="F11" s="66" t="s">
        <v>333</v>
      </c>
      <c r="G11" s="58" t="s">
        <v>529</v>
      </c>
      <c r="H11" s="66">
        <v>44504</v>
      </c>
      <c r="I11" s="154">
        <v>3593</v>
      </c>
      <c r="J11" s="152" t="s">
        <v>559</v>
      </c>
      <c r="K11" s="123" t="s">
        <v>582</v>
      </c>
    </row>
    <row r="12" spans="2:11" s="78" customFormat="1" ht="60" x14ac:dyDescent="0.25">
      <c r="B12" s="77">
        <v>2</v>
      </c>
      <c r="C12" s="77">
        <v>2021</v>
      </c>
      <c r="D12" s="77">
        <v>11</v>
      </c>
      <c r="E12" s="152" t="s">
        <v>337</v>
      </c>
      <c r="F12" s="66" t="s">
        <v>333</v>
      </c>
      <c r="G12" s="58" t="s">
        <v>530</v>
      </c>
      <c r="H12" s="66">
        <v>44504</v>
      </c>
      <c r="I12" s="154">
        <v>1780</v>
      </c>
      <c r="J12" s="152" t="s">
        <v>560</v>
      </c>
      <c r="K12" s="123" t="s">
        <v>583</v>
      </c>
    </row>
    <row r="13" spans="2:11" s="78" customFormat="1" ht="45" x14ac:dyDescent="0.25">
      <c r="B13" s="77">
        <v>2</v>
      </c>
      <c r="C13" s="77">
        <v>2021</v>
      </c>
      <c r="D13" s="77">
        <v>11</v>
      </c>
      <c r="E13" s="152" t="s">
        <v>338</v>
      </c>
      <c r="F13" s="66" t="s">
        <v>333</v>
      </c>
      <c r="G13" s="58" t="s">
        <v>531</v>
      </c>
      <c r="H13" s="66">
        <v>44508</v>
      </c>
      <c r="I13" s="154">
        <v>3247</v>
      </c>
      <c r="J13" s="152" t="s">
        <v>561</v>
      </c>
      <c r="K13" s="123" t="s">
        <v>584</v>
      </c>
    </row>
    <row r="14" spans="2:11" s="78" customFormat="1" ht="60" x14ac:dyDescent="0.25">
      <c r="B14" s="77">
        <v>2</v>
      </c>
      <c r="C14" s="77">
        <v>2021</v>
      </c>
      <c r="D14" s="77">
        <v>11</v>
      </c>
      <c r="E14" s="152" t="s">
        <v>339</v>
      </c>
      <c r="F14" s="66" t="s">
        <v>333</v>
      </c>
      <c r="G14" s="58" t="s">
        <v>532</v>
      </c>
      <c r="H14" s="66">
        <v>44508</v>
      </c>
      <c r="I14" s="154">
        <v>1850</v>
      </c>
      <c r="J14" s="152" t="s">
        <v>562</v>
      </c>
      <c r="K14" s="123" t="s">
        <v>585</v>
      </c>
    </row>
    <row r="15" spans="2:11" s="78" customFormat="1" ht="60" x14ac:dyDescent="0.25">
      <c r="B15" s="77">
        <v>2</v>
      </c>
      <c r="C15" s="77">
        <v>2021</v>
      </c>
      <c r="D15" s="77">
        <v>11</v>
      </c>
      <c r="E15" s="152" t="s">
        <v>340</v>
      </c>
      <c r="F15" s="66" t="s">
        <v>333</v>
      </c>
      <c r="G15" s="58" t="s">
        <v>533</v>
      </c>
      <c r="H15" s="66">
        <v>44509</v>
      </c>
      <c r="I15" s="154">
        <v>4000</v>
      </c>
      <c r="J15" s="152" t="s">
        <v>563</v>
      </c>
      <c r="K15" s="123" t="s">
        <v>586</v>
      </c>
    </row>
    <row r="16" spans="2:11" s="78" customFormat="1" ht="75" x14ac:dyDescent="0.25">
      <c r="B16" s="77">
        <v>2</v>
      </c>
      <c r="C16" s="77">
        <v>2021</v>
      </c>
      <c r="D16" s="77">
        <v>11</v>
      </c>
      <c r="E16" s="152" t="s">
        <v>341</v>
      </c>
      <c r="F16" s="66" t="s">
        <v>333</v>
      </c>
      <c r="G16" s="58" t="s">
        <v>534</v>
      </c>
      <c r="H16" s="66">
        <v>44510</v>
      </c>
      <c r="I16" s="154">
        <v>3666.9</v>
      </c>
      <c r="J16" s="152" t="s">
        <v>603</v>
      </c>
      <c r="K16" s="123" t="s">
        <v>602</v>
      </c>
    </row>
    <row r="17" spans="2:11" s="78" customFormat="1" ht="75" x14ac:dyDescent="0.25">
      <c r="B17" s="77">
        <v>2</v>
      </c>
      <c r="C17" s="77">
        <v>2021</v>
      </c>
      <c r="D17" s="77">
        <v>11</v>
      </c>
      <c r="E17" s="152" t="s">
        <v>342</v>
      </c>
      <c r="F17" s="66" t="s">
        <v>333</v>
      </c>
      <c r="G17" s="58" t="s">
        <v>535</v>
      </c>
      <c r="H17" s="66">
        <v>44510</v>
      </c>
      <c r="I17" s="154">
        <v>3666.9</v>
      </c>
      <c r="J17" s="152" t="s">
        <v>564</v>
      </c>
      <c r="K17" s="123" t="s">
        <v>604</v>
      </c>
    </row>
    <row r="18" spans="2:11" s="78" customFormat="1" ht="60" x14ac:dyDescent="0.25">
      <c r="B18" s="77">
        <v>2</v>
      </c>
      <c r="C18" s="77">
        <v>2021</v>
      </c>
      <c r="D18" s="77">
        <v>11</v>
      </c>
      <c r="E18" s="152" t="s">
        <v>343</v>
      </c>
      <c r="F18" s="66" t="s">
        <v>333</v>
      </c>
      <c r="G18" s="58" t="s">
        <v>536</v>
      </c>
      <c r="H18" s="66">
        <v>44510</v>
      </c>
      <c r="I18" s="154">
        <v>2200</v>
      </c>
      <c r="J18" s="152" t="s">
        <v>565</v>
      </c>
      <c r="K18" s="123" t="s">
        <v>587</v>
      </c>
    </row>
    <row r="19" spans="2:11" s="78" customFormat="1" ht="75" x14ac:dyDescent="0.25">
      <c r="B19" s="77">
        <v>2</v>
      </c>
      <c r="C19" s="77">
        <v>2021</v>
      </c>
      <c r="D19" s="77">
        <v>11</v>
      </c>
      <c r="E19" s="152" t="s">
        <v>344</v>
      </c>
      <c r="F19" s="66" t="s">
        <v>333</v>
      </c>
      <c r="G19" s="58" t="s">
        <v>537</v>
      </c>
      <c r="H19" s="66">
        <v>44510</v>
      </c>
      <c r="I19" s="154">
        <v>4166</v>
      </c>
      <c r="J19" s="152" t="s">
        <v>566</v>
      </c>
      <c r="K19" s="123" t="s">
        <v>588</v>
      </c>
    </row>
    <row r="20" spans="2:11" s="78" customFormat="1" ht="60" x14ac:dyDescent="0.25">
      <c r="B20" s="77">
        <v>2</v>
      </c>
      <c r="C20" s="77">
        <v>2021</v>
      </c>
      <c r="D20" s="77">
        <v>11</v>
      </c>
      <c r="E20" s="152" t="s">
        <v>204</v>
      </c>
      <c r="F20" s="66" t="s">
        <v>333</v>
      </c>
      <c r="G20" s="58" t="s">
        <v>538</v>
      </c>
      <c r="H20" s="66">
        <v>44510</v>
      </c>
      <c r="I20" s="154">
        <v>35192</v>
      </c>
      <c r="J20" s="152" t="s">
        <v>567</v>
      </c>
      <c r="K20" s="123" t="s">
        <v>589</v>
      </c>
    </row>
    <row r="21" spans="2:11" s="78" customFormat="1" ht="45" x14ac:dyDescent="0.25">
      <c r="B21" s="77">
        <v>2</v>
      </c>
      <c r="C21" s="77">
        <v>2021</v>
      </c>
      <c r="D21" s="77">
        <v>11</v>
      </c>
      <c r="E21" s="152" t="s">
        <v>345</v>
      </c>
      <c r="F21" s="66" t="s">
        <v>333</v>
      </c>
      <c r="G21" s="58" t="s">
        <v>539</v>
      </c>
      <c r="H21" s="66">
        <v>44511</v>
      </c>
      <c r="I21" s="154">
        <v>35185.449999999997</v>
      </c>
      <c r="J21" s="152" t="s">
        <v>568</v>
      </c>
      <c r="K21" s="123" t="s">
        <v>590</v>
      </c>
    </row>
    <row r="22" spans="2:11" s="78" customFormat="1" ht="45" x14ac:dyDescent="0.25">
      <c r="B22" s="77">
        <v>2</v>
      </c>
      <c r="C22" s="77">
        <v>2021</v>
      </c>
      <c r="D22" s="77">
        <v>11</v>
      </c>
      <c r="E22" s="152" t="s">
        <v>346</v>
      </c>
      <c r="F22" s="66" t="s">
        <v>333</v>
      </c>
      <c r="G22" s="58" t="s">
        <v>540</v>
      </c>
      <c r="H22" s="66">
        <v>44512</v>
      </c>
      <c r="I22" s="154">
        <v>3081</v>
      </c>
      <c r="J22" s="152" t="s">
        <v>569</v>
      </c>
      <c r="K22" s="123" t="s">
        <v>591</v>
      </c>
    </row>
    <row r="23" spans="2:11" s="78" customFormat="1" ht="60" x14ac:dyDescent="0.25">
      <c r="B23" s="77">
        <v>2</v>
      </c>
      <c r="C23" s="77">
        <v>2021</v>
      </c>
      <c r="D23" s="77">
        <v>11</v>
      </c>
      <c r="E23" s="152" t="s">
        <v>347</v>
      </c>
      <c r="F23" s="66" t="s">
        <v>333</v>
      </c>
      <c r="G23" s="58" t="s">
        <v>541</v>
      </c>
      <c r="H23" s="66">
        <v>44515</v>
      </c>
      <c r="I23" s="154">
        <v>12368.3</v>
      </c>
      <c r="J23" s="152" t="s">
        <v>570</v>
      </c>
      <c r="K23" s="123" t="s">
        <v>592</v>
      </c>
    </row>
    <row r="24" spans="2:11" s="78" customFormat="1" ht="45" x14ac:dyDescent="0.25">
      <c r="B24" s="77">
        <v>2</v>
      </c>
      <c r="C24" s="77">
        <v>2021</v>
      </c>
      <c r="D24" s="77">
        <v>11</v>
      </c>
      <c r="E24" s="152" t="s">
        <v>348</v>
      </c>
      <c r="F24" s="66" t="s">
        <v>333</v>
      </c>
      <c r="G24" s="58" t="s">
        <v>542</v>
      </c>
      <c r="H24" s="66">
        <v>44515</v>
      </c>
      <c r="I24" s="154">
        <v>25178.84</v>
      </c>
      <c r="J24" s="152" t="s">
        <v>571</v>
      </c>
      <c r="K24" s="123" t="s">
        <v>593</v>
      </c>
    </row>
    <row r="25" spans="2:11" s="78" customFormat="1" ht="45" x14ac:dyDescent="0.25">
      <c r="B25" s="77">
        <v>2</v>
      </c>
      <c r="C25" s="77">
        <v>2021</v>
      </c>
      <c r="D25" s="77">
        <v>11</v>
      </c>
      <c r="E25" s="152" t="s">
        <v>349</v>
      </c>
      <c r="F25" s="66" t="s">
        <v>333</v>
      </c>
      <c r="G25" s="58" t="s">
        <v>543</v>
      </c>
      <c r="H25" s="66">
        <v>44515</v>
      </c>
      <c r="I25" s="154">
        <v>11035.92</v>
      </c>
      <c r="J25" s="152" t="s">
        <v>572</v>
      </c>
      <c r="K25" s="123" t="s">
        <v>605</v>
      </c>
    </row>
    <row r="26" spans="2:11" s="78" customFormat="1" ht="60" x14ac:dyDescent="0.25">
      <c r="B26" s="77">
        <v>2</v>
      </c>
      <c r="C26" s="77">
        <v>2021</v>
      </c>
      <c r="D26" s="77">
        <v>11</v>
      </c>
      <c r="E26" s="152" t="s">
        <v>350</v>
      </c>
      <c r="F26" s="66" t="s">
        <v>333</v>
      </c>
      <c r="G26" s="58" t="s">
        <v>544</v>
      </c>
      <c r="H26" s="66">
        <v>44515</v>
      </c>
      <c r="I26" s="154">
        <v>4500</v>
      </c>
      <c r="J26" s="152" t="s">
        <v>573</v>
      </c>
      <c r="K26" s="123" t="s">
        <v>594</v>
      </c>
    </row>
    <row r="27" spans="2:11" s="78" customFormat="1" ht="75" x14ac:dyDescent="0.25">
      <c r="B27" s="77">
        <v>2</v>
      </c>
      <c r="C27" s="77">
        <v>2021</v>
      </c>
      <c r="D27" s="77">
        <v>11</v>
      </c>
      <c r="E27" s="152" t="s">
        <v>350</v>
      </c>
      <c r="F27" s="66" t="s">
        <v>333</v>
      </c>
      <c r="G27" s="58" t="s">
        <v>545</v>
      </c>
      <c r="H27" s="66">
        <v>44515</v>
      </c>
      <c r="I27" s="154">
        <v>4000</v>
      </c>
      <c r="J27" s="152" t="s">
        <v>573</v>
      </c>
      <c r="K27" s="123" t="s">
        <v>606</v>
      </c>
    </row>
    <row r="28" spans="2:11" s="78" customFormat="1" ht="45" x14ac:dyDescent="0.25">
      <c r="B28" s="77">
        <v>2</v>
      </c>
      <c r="C28" s="77">
        <v>2021</v>
      </c>
      <c r="D28" s="77">
        <v>11</v>
      </c>
      <c r="E28" s="152" t="s">
        <v>351</v>
      </c>
      <c r="F28" s="66" t="s">
        <v>333</v>
      </c>
      <c r="G28" s="58" t="s">
        <v>546</v>
      </c>
      <c r="H28" s="66">
        <v>44515</v>
      </c>
      <c r="I28" s="154">
        <v>21776.400000000001</v>
      </c>
      <c r="J28" s="152" t="s">
        <v>608</v>
      </c>
      <c r="K28" s="123" t="s">
        <v>607</v>
      </c>
    </row>
    <row r="29" spans="2:11" s="78" customFormat="1" ht="60" x14ac:dyDescent="0.25">
      <c r="B29" s="77">
        <v>2</v>
      </c>
      <c r="C29" s="77">
        <v>2021</v>
      </c>
      <c r="D29" s="77">
        <v>11</v>
      </c>
      <c r="E29" s="152" t="s">
        <v>234</v>
      </c>
      <c r="F29" s="66" t="s">
        <v>333</v>
      </c>
      <c r="G29" s="58" t="s">
        <v>547</v>
      </c>
      <c r="H29" s="66">
        <v>44516</v>
      </c>
      <c r="I29" s="154">
        <v>9400</v>
      </c>
      <c r="J29" s="152" t="s">
        <v>243</v>
      </c>
      <c r="K29" s="123" t="s">
        <v>595</v>
      </c>
    </row>
    <row r="30" spans="2:11" s="78" customFormat="1" ht="45" x14ac:dyDescent="0.25">
      <c r="B30" s="77">
        <v>2</v>
      </c>
      <c r="C30" s="77">
        <v>2021</v>
      </c>
      <c r="D30" s="77">
        <v>11</v>
      </c>
      <c r="E30" s="152" t="s">
        <v>352</v>
      </c>
      <c r="F30" s="66" t="s">
        <v>333</v>
      </c>
      <c r="G30" s="58" t="s">
        <v>548</v>
      </c>
      <c r="H30" s="66">
        <v>44517</v>
      </c>
      <c r="I30" s="154">
        <v>4946.87</v>
      </c>
      <c r="J30" s="152" t="s">
        <v>574</v>
      </c>
      <c r="K30" s="123" t="s">
        <v>596</v>
      </c>
    </row>
    <row r="31" spans="2:11" s="78" customFormat="1" ht="75" x14ac:dyDescent="0.25">
      <c r="B31" s="77">
        <v>2</v>
      </c>
      <c r="C31" s="77">
        <v>2021</v>
      </c>
      <c r="D31" s="77">
        <v>11</v>
      </c>
      <c r="E31" s="152" t="s">
        <v>353</v>
      </c>
      <c r="F31" s="66" t="s">
        <v>333</v>
      </c>
      <c r="G31" s="58" t="s">
        <v>549</v>
      </c>
      <c r="H31" s="66">
        <v>44518</v>
      </c>
      <c r="I31" s="154">
        <v>1500</v>
      </c>
      <c r="J31" s="152" t="s">
        <v>575</v>
      </c>
      <c r="K31" s="123" t="s">
        <v>609</v>
      </c>
    </row>
    <row r="32" spans="2:11" s="78" customFormat="1" ht="75" x14ac:dyDescent="0.25">
      <c r="B32" s="77">
        <v>2</v>
      </c>
      <c r="C32" s="77">
        <v>2021</v>
      </c>
      <c r="D32" s="77">
        <v>11</v>
      </c>
      <c r="E32" s="152" t="s">
        <v>354</v>
      </c>
      <c r="F32" s="66" t="s">
        <v>333</v>
      </c>
      <c r="G32" s="58" t="s">
        <v>550</v>
      </c>
      <c r="H32" s="66">
        <v>44518</v>
      </c>
      <c r="I32" s="154">
        <v>1500</v>
      </c>
      <c r="J32" s="152" t="s">
        <v>576</v>
      </c>
      <c r="K32" s="123" t="s">
        <v>610</v>
      </c>
    </row>
    <row r="33" spans="2:11" s="78" customFormat="1" ht="60" x14ac:dyDescent="0.25">
      <c r="B33" s="77">
        <v>2</v>
      </c>
      <c r="C33" s="77">
        <v>2021</v>
      </c>
      <c r="D33" s="77">
        <v>11</v>
      </c>
      <c r="E33" s="152" t="s">
        <v>355</v>
      </c>
      <c r="F33" s="66" t="s">
        <v>333</v>
      </c>
      <c r="G33" s="58" t="s">
        <v>551</v>
      </c>
      <c r="H33" s="66">
        <v>44518</v>
      </c>
      <c r="I33" s="154">
        <v>1750</v>
      </c>
      <c r="J33" s="152" t="s">
        <v>577</v>
      </c>
      <c r="K33" s="123" t="s">
        <v>597</v>
      </c>
    </row>
    <row r="34" spans="2:11" s="78" customFormat="1" ht="75" x14ac:dyDescent="0.25">
      <c r="B34" s="77">
        <v>2</v>
      </c>
      <c r="C34" s="77">
        <v>2021</v>
      </c>
      <c r="D34" s="77">
        <v>11</v>
      </c>
      <c r="E34" s="152" t="s">
        <v>204</v>
      </c>
      <c r="F34" s="66" t="s">
        <v>333</v>
      </c>
      <c r="G34" s="58" t="s">
        <v>552</v>
      </c>
      <c r="H34" s="66">
        <v>44519</v>
      </c>
      <c r="I34" s="154">
        <v>35192</v>
      </c>
      <c r="J34" s="152" t="s">
        <v>567</v>
      </c>
      <c r="K34" s="123" t="s">
        <v>611</v>
      </c>
    </row>
    <row r="35" spans="2:11" s="78" customFormat="1" ht="30" x14ac:dyDescent="0.25">
      <c r="B35" s="77">
        <v>2</v>
      </c>
      <c r="C35" s="77">
        <v>2021</v>
      </c>
      <c r="D35" s="77">
        <v>11</v>
      </c>
      <c r="E35" s="152" t="s">
        <v>356</v>
      </c>
      <c r="F35" s="66" t="s">
        <v>333</v>
      </c>
      <c r="G35" s="58" t="s">
        <v>553</v>
      </c>
      <c r="H35" s="66">
        <v>44523</v>
      </c>
      <c r="I35" s="154">
        <v>4050</v>
      </c>
      <c r="J35" s="152" t="s">
        <v>578</v>
      </c>
      <c r="K35" s="123" t="s">
        <v>598</v>
      </c>
    </row>
    <row r="36" spans="2:11" s="78" customFormat="1" ht="45" x14ac:dyDescent="0.25">
      <c r="B36" s="77">
        <v>2</v>
      </c>
      <c r="C36" s="77">
        <v>2021</v>
      </c>
      <c r="D36" s="77">
        <v>11</v>
      </c>
      <c r="E36" s="152" t="s">
        <v>233</v>
      </c>
      <c r="F36" s="66" t="s">
        <v>333</v>
      </c>
      <c r="G36" s="58" t="s">
        <v>554</v>
      </c>
      <c r="H36" s="66">
        <v>44523</v>
      </c>
      <c r="I36" s="154">
        <v>1900</v>
      </c>
      <c r="J36" s="152" t="s">
        <v>579</v>
      </c>
      <c r="K36" s="123" t="s">
        <v>599</v>
      </c>
    </row>
    <row r="37" spans="2:11" s="78" customFormat="1" ht="60" x14ac:dyDescent="0.25">
      <c r="B37" s="77">
        <v>2</v>
      </c>
      <c r="C37" s="77">
        <v>2021</v>
      </c>
      <c r="D37" s="77">
        <v>11</v>
      </c>
      <c r="E37" s="152" t="s">
        <v>235</v>
      </c>
      <c r="F37" s="66" t="s">
        <v>333</v>
      </c>
      <c r="G37" s="58" t="s">
        <v>555</v>
      </c>
      <c r="H37" s="66">
        <v>44523</v>
      </c>
      <c r="I37" s="154">
        <v>2500</v>
      </c>
      <c r="J37" s="152" t="s">
        <v>244</v>
      </c>
      <c r="K37" s="123" t="s">
        <v>600</v>
      </c>
    </row>
    <row r="38" spans="2:11" s="78" customFormat="1" ht="60" x14ac:dyDescent="0.25">
      <c r="B38" s="77">
        <v>2</v>
      </c>
      <c r="C38" s="77">
        <v>2021</v>
      </c>
      <c r="D38" s="77">
        <v>11</v>
      </c>
      <c r="E38" s="152" t="s">
        <v>357</v>
      </c>
      <c r="F38" s="66" t="s">
        <v>333</v>
      </c>
      <c r="G38" s="58" t="s">
        <v>556</v>
      </c>
      <c r="H38" s="66">
        <v>44523</v>
      </c>
      <c r="I38" s="154">
        <v>1800</v>
      </c>
      <c r="J38" s="152" t="s">
        <v>580</v>
      </c>
      <c r="K38" s="123" t="s">
        <v>601</v>
      </c>
    </row>
    <row r="39" spans="2:11" s="80" customFormat="1" ht="60" customHeight="1" x14ac:dyDescent="0.25">
      <c r="B39" s="77">
        <v>1</v>
      </c>
      <c r="C39" s="77">
        <v>2021</v>
      </c>
      <c r="D39" s="153">
        <v>11</v>
      </c>
      <c r="E39" s="152" t="s">
        <v>242</v>
      </c>
      <c r="F39" s="66" t="s">
        <v>333</v>
      </c>
      <c r="G39" s="58" t="s">
        <v>437</v>
      </c>
      <c r="H39" s="66">
        <v>44504</v>
      </c>
      <c r="I39" s="155">
        <v>33559.120000000003</v>
      </c>
      <c r="J39" s="152" t="s">
        <v>249</v>
      </c>
      <c r="K39" s="123" t="s">
        <v>517</v>
      </c>
    </row>
    <row r="40" spans="2:11" s="80" customFormat="1" ht="60" x14ac:dyDescent="0.25">
      <c r="B40" s="77">
        <v>1</v>
      </c>
      <c r="C40" s="77">
        <v>2021</v>
      </c>
      <c r="D40" s="77">
        <v>11</v>
      </c>
      <c r="E40" s="152" t="s">
        <v>240</v>
      </c>
      <c r="F40" s="66" t="s">
        <v>333</v>
      </c>
      <c r="G40" s="58" t="s">
        <v>438</v>
      </c>
      <c r="H40" s="66">
        <v>44504</v>
      </c>
      <c r="I40" s="154">
        <v>19388</v>
      </c>
      <c r="J40" s="152" t="s">
        <v>400</v>
      </c>
      <c r="K40" s="123" t="s">
        <v>517</v>
      </c>
    </row>
    <row r="41" spans="2:11" s="80" customFormat="1" ht="45" x14ac:dyDescent="0.25">
      <c r="B41" s="77">
        <v>1</v>
      </c>
      <c r="C41" s="77">
        <v>2021</v>
      </c>
      <c r="D41" s="77">
        <v>11</v>
      </c>
      <c r="E41" s="152" t="s">
        <v>358</v>
      </c>
      <c r="F41" s="66" t="s">
        <v>333</v>
      </c>
      <c r="G41" s="58" t="s">
        <v>439</v>
      </c>
      <c r="H41" s="66">
        <v>44504</v>
      </c>
      <c r="I41" s="154">
        <v>13070.48</v>
      </c>
      <c r="J41" s="152" t="s">
        <v>401</v>
      </c>
      <c r="K41" s="123" t="s">
        <v>518</v>
      </c>
    </row>
    <row r="42" spans="2:11" s="80" customFormat="1" ht="45" x14ac:dyDescent="0.25">
      <c r="B42" s="77">
        <v>1</v>
      </c>
      <c r="C42" s="77">
        <v>2021</v>
      </c>
      <c r="D42" s="77">
        <v>11</v>
      </c>
      <c r="E42" s="152" t="s">
        <v>359</v>
      </c>
      <c r="F42" s="66" t="s">
        <v>333</v>
      </c>
      <c r="G42" s="58" t="s">
        <v>440</v>
      </c>
      <c r="H42" s="66">
        <v>44504</v>
      </c>
      <c r="I42" s="154">
        <v>979.46</v>
      </c>
      <c r="J42" s="152" t="s">
        <v>402</v>
      </c>
      <c r="K42" s="123" t="s">
        <v>518</v>
      </c>
    </row>
    <row r="43" spans="2:11" s="80" customFormat="1" ht="60" x14ac:dyDescent="0.25">
      <c r="B43" s="77">
        <v>1</v>
      </c>
      <c r="C43" s="77">
        <v>2021</v>
      </c>
      <c r="D43" s="77">
        <v>11</v>
      </c>
      <c r="E43" s="152" t="s">
        <v>242</v>
      </c>
      <c r="F43" s="66" t="s">
        <v>333</v>
      </c>
      <c r="G43" s="58" t="s">
        <v>441</v>
      </c>
      <c r="H43" s="66">
        <v>44504</v>
      </c>
      <c r="I43" s="154">
        <v>10245.48</v>
      </c>
      <c r="J43" s="152" t="s">
        <v>249</v>
      </c>
      <c r="K43" s="123" t="s">
        <v>519</v>
      </c>
    </row>
    <row r="44" spans="2:11" s="80" customFormat="1" ht="45" x14ac:dyDescent="0.25">
      <c r="B44" s="77">
        <v>1</v>
      </c>
      <c r="C44" s="77">
        <v>2021</v>
      </c>
      <c r="D44" s="77">
        <v>11</v>
      </c>
      <c r="E44" s="152" t="s">
        <v>360</v>
      </c>
      <c r="F44" s="66" t="s">
        <v>333</v>
      </c>
      <c r="G44" s="58" t="s">
        <v>442</v>
      </c>
      <c r="H44" s="66">
        <v>44505</v>
      </c>
      <c r="I44" s="154">
        <v>1100</v>
      </c>
      <c r="J44" s="152" t="s">
        <v>403</v>
      </c>
      <c r="K44" s="123" t="s">
        <v>520</v>
      </c>
    </row>
    <row r="45" spans="2:11" s="80" customFormat="1" ht="60" x14ac:dyDescent="0.25">
      <c r="B45" s="77">
        <v>1</v>
      </c>
      <c r="C45" s="77">
        <v>2021</v>
      </c>
      <c r="D45" s="77">
        <v>11</v>
      </c>
      <c r="E45" s="152" t="s">
        <v>237</v>
      </c>
      <c r="F45" s="66" t="s">
        <v>333</v>
      </c>
      <c r="G45" s="58" t="s">
        <v>443</v>
      </c>
      <c r="H45" s="66">
        <v>44508</v>
      </c>
      <c r="I45" s="154">
        <v>60000</v>
      </c>
      <c r="J45" s="152" t="s">
        <v>246</v>
      </c>
      <c r="K45" s="123" t="s">
        <v>612</v>
      </c>
    </row>
    <row r="46" spans="2:11" s="80" customFormat="1" ht="60" x14ac:dyDescent="0.25">
      <c r="B46" s="77">
        <v>1</v>
      </c>
      <c r="C46" s="77">
        <v>2021</v>
      </c>
      <c r="D46" s="77">
        <v>11</v>
      </c>
      <c r="E46" s="152" t="s">
        <v>237</v>
      </c>
      <c r="F46" s="66" t="s">
        <v>333</v>
      </c>
      <c r="G46" s="58" t="s">
        <v>444</v>
      </c>
      <c r="H46" s="66">
        <v>44508</v>
      </c>
      <c r="I46" s="154">
        <v>27000</v>
      </c>
      <c r="J46" s="152" t="s">
        <v>246</v>
      </c>
      <c r="K46" s="123" t="s">
        <v>613</v>
      </c>
    </row>
    <row r="47" spans="2:11" s="80" customFormat="1" ht="45" x14ac:dyDescent="0.25">
      <c r="B47" s="77">
        <v>1</v>
      </c>
      <c r="C47" s="77">
        <v>2021</v>
      </c>
      <c r="D47" s="77">
        <v>11</v>
      </c>
      <c r="E47" s="152" t="s">
        <v>242</v>
      </c>
      <c r="F47" s="66" t="s">
        <v>333</v>
      </c>
      <c r="G47" s="58" t="s">
        <v>445</v>
      </c>
      <c r="H47" s="66">
        <v>44509</v>
      </c>
      <c r="I47" s="154">
        <v>22395.351999999999</v>
      </c>
      <c r="J47" s="152" t="s">
        <v>249</v>
      </c>
      <c r="K47" s="123" t="s">
        <v>614</v>
      </c>
    </row>
    <row r="48" spans="2:11" s="80" customFormat="1" ht="45" x14ac:dyDescent="0.25">
      <c r="B48" s="77">
        <v>1</v>
      </c>
      <c r="C48" s="77">
        <v>2021</v>
      </c>
      <c r="D48" s="77">
        <v>11</v>
      </c>
      <c r="E48" s="152" t="s">
        <v>361</v>
      </c>
      <c r="F48" s="66" t="s">
        <v>333</v>
      </c>
      <c r="G48" s="58" t="s">
        <v>446</v>
      </c>
      <c r="H48" s="66">
        <v>44509</v>
      </c>
      <c r="I48" s="154">
        <v>1050</v>
      </c>
      <c r="J48" s="152" t="s">
        <v>404</v>
      </c>
      <c r="K48" s="123" t="s">
        <v>615</v>
      </c>
    </row>
    <row r="49" spans="2:11" s="80" customFormat="1" ht="45" x14ac:dyDescent="0.25">
      <c r="B49" s="77">
        <v>1</v>
      </c>
      <c r="C49" s="77">
        <v>2021</v>
      </c>
      <c r="D49" s="77">
        <v>11</v>
      </c>
      <c r="E49" s="152" t="s">
        <v>362</v>
      </c>
      <c r="F49" s="66" t="s">
        <v>333</v>
      </c>
      <c r="G49" s="58" t="s">
        <v>447</v>
      </c>
      <c r="H49" s="66">
        <v>44509</v>
      </c>
      <c r="I49" s="154">
        <v>480</v>
      </c>
      <c r="J49" s="152" t="s">
        <v>405</v>
      </c>
      <c r="K49" s="123" t="s">
        <v>615</v>
      </c>
    </row>
    <row r="50" spans="2:11" s="80" customFormat="1" ht="46.5" customHeight="1" x14ac:dyDescent="0.25">
      <c r="B50" s="77">
        <v>1</v>
      </c>
      <c r="C50" s="77">
        <v>2021</v>
      </c>
      <c r="D50" s="77">
        <v>11</v>
      </c>
      <c r="E50" s="152" t="s">
        <v>363</v>
      </c>
      <c r="F50" s="66" t="s">
        <v>333</v>
      </c>
      <c r="G50" s="58" t="s">
        <v>448</v>
      </c>
      <c r="H50" s="66">
        <v>44511</v>
      </c>
      <c r="I50" s="154">
        <v>6750</v>
      </c>
      <c r="J50" s="152" t="s">
        <v>406</v>
      </c>
      <c r="K50" s="152" t="s">
        <v>521</v>
      </c>
    </row>
    <row r="51" spans="2:11" s="80" customFormat="1" ht="29.25" customHeight="1" x14ac:dyDescent="0.25">
      <c r="B51" s="77">
        <v>1</v>
      </c>
      <c r="C51" s="77">
        <v>2021</v>
      </c>
      <c r="D51" s="77">
        <v>11</v>
      </c>
      <c r="E51" s="152" t="s">
        <v>360</v>
      </c>
      <c r="F51" s="66" t="s">
        <v>333</v>
      </c>
      <c r="G51" s="58" t="s">
        <v>449</v>
      </c>
      <c r="H51" s="66">
        <v>44511</v>
      </c>
      <c r="I51" s="154">
        <v>6374.6310000000003</v>
      </c>
      <c r="J51" s="152" t="s">
        <v>403</v>
      </c>
      <c r="K51" s="123" t="s">
        <v>521</v>
      </c>
    </row>
    <row r="52" spans="2:11" s="80" customFormat="1" ht="27.75" customHeight="1" x14ac:dyDescent="0.25">
      <c r="B52" s="77">
        <v>1</v>
      </c>
      <c r="C52" s="77">
        <v>2021</v>
      </c>
      <c r="D52" s="77">
        <v>11</v>
      </c>
      <c r="E52" s="152" t="s">
        <v>364</v>
      </c>
      <c r="F52" s="66" t="s">
        <v>333</v>
      </c>
      <c r="G52" s="58" t="s">
        <v>450</v>
      </c>
      <c r="H52" s="66">
        <v>44511</v>
      </c>
      <c r="I52" s="154">
        <v>4416</v>
      </c>
      <c r="J52" s="152" t="s">
        <v>407</v>
      </c>
      <c r="K52" s="123" t="s">
        <v>521</v>
      </c>
    </row>
    <row r="53" spans="2:11" s="80" customFormat="1" ht="30.75" customHeight="1" x14ac:dyDescent="0.25">
      <c r="B53" s="77">
        <v>1</v>
      </c>
      <c r="C53" s="77">
        <v>2021</v>
      </c>
      <c r="D53" s="77">
        <v>11</v>
      </c>
      <c r="E53" s="152" t="s">
        <v>365</v>
      </c>
      <c r="F53" s="66" t="s">
        <v>333</v>
      </c>
      <c r="G53" s="58" t="s">
        <v>451</v>
      </c>
      <c r="H53" s="66">
        <v>44511</v>
      </c>
      <c r="I53" s="154">
        <v>200</v>
      </c>
      <c r="J53" s="152" t="s">
        <v>408</v>
      </c>
      <c r="K53" s="123" t="s">
        <v>521</v>
      </c>
    </row>
    <row r="54" spans="2:11" s="80" customFormat="1" ht="29.25" customHeight="1" x14ac:dyDescent="0.25">
      <c r="B54" s="77">
        <v>1</v>
      </c>
      <c r="C54" s="77">
        <v>2021</v>
      </c>
      <c r="D54" s="77">
        <v>11</v>
      </c>
      <c r="E54" s="152" t="s">
        <v>366</v>
      </c>
      <c r="F54" s="66" t="s">
        <v>333</v>
      </c>
      <c r="G54" s="58" t="s">
        <v>452</v>
      </c>
      <c r="H54" s="66">
        <v>44511</v>
      </c>
      <c r="I54" s="154">
        <v>320</v>
      </c>
      <c r="J54" s="123" t="s">
        <v>616</v>
      </c>
      <c r="K54" s="123" t="s">
        <v>521</v>
      </c>
    </row>
    <row r="55" spans="2:11" s="80" customFormat="1" ht="30" x14ac:dyDescent="0.25">
      <c r="B55" s="77">
        <v>1</v>
      </c>
      <c r="C55" s="77">
        <v>2021</v>
      </c>
      <c r="D55" s="77">
        <v>11</v>
      </c>
      <c r="E55" s="152" t="s">
        <v>367</v>
      </c>
      <c r="F55" s="66" t="s">
        <v>333</v>
      </c>
      <c r="G55" s="58" t="s">
        <v>453</v>
      </c>
      <c r="H55" s="66">
        <v>44511</v>
      </c>
      <c r="I55" s="154">
        <v>500.1</v>
      </c>
      <c r="J55" s="123" t="s">
        <v>617</v>
      </c>
      <c r="K55" s="123" t="s">
        <v>521</v>
      </c>
    </row>
    <row r="56" spans="2:11" s="80" customFormat="1" ht="31.5" customHeight="1" x14ac:dyDescent="0.25">
      <c r="B56" s="77">
        <v>1</v>
      </c>
      <c r="C56" s="77">
        <v>2021</v>
      </c>
      <c r="D56" s="77">
        <v>11</v>
      </c>
      <c r="E56" s="152" t="s">
        <v>368</v>
      </c>
      <c r="F56" s="66" t="s">
        <v>333</v>
      </c>
      <c r="G56" s="58" t="s">
        <v>454</v>
      </c>
      <c r="H56" s="66">
        <v>44511</v>
      </c>
      <c r="I56" s="154">
        <v>349</v>
      </c>
      <c r="J56" s="152" t="s">
        <v>409</v>
      </c>
      <c r="K56" s="123" t="s">
        <v>521</v>
      </c>
    </row>
    <row r="57" spans="2:11" s="80" customFormat="1" ht="30.75" customHeight="1" x14ac:dyDescent="0.25">
      <c r="B57" s="77">
        <v>1</v>
      </c>
      <c r="C57" s="77">
        <v>2021</v>
      </c>
      <c r="D57" s="77">
        <v>11</v>
      </c>
      <c r="E57" s="152" t="s">
        <v>212</v>
      </c>
      <c r="F57" s="66" t="s">
        <v>333</v>
      </c>
      <c r="G57" s="58" t="s">
        <v>455</v>
      </c>
      <c r="H57" s="66">
        <v>44511</v>
      </c>
      <c r="I57" s="154">
        <v>3025</v>
      </c>
      <c r="J57" s="152" t="s">
        <v>410</v>
      </c>
      <c r="K57" s="123" t="s">
        <v>521</v>
      </c>
    </row>
    <row r="58" spans="2:11" s="80" customFormat="1" ht="39" customHeight="1" x14ac:dyDescent="0.25">
      <c r="B58" s="77">
        <v>1</v>
      </c>
      <c r="C58" s="77">
        <v>2021</v>
      </c>
      <c r="D58" s="77">
        <v>11</v>
      </c>
      <c r="E58" s="152" t="s">
        <v>239</v>
      </c>
      <c r="F58" s="66" t="s">
        <v>333</v>
      </c>
      <c r="G58" s="58" t="s">
        <v>456</v>
      </c>
      <c r="H58" s="66">
        <v>44511</v>
      </c>
      <c r="I58" s="154">
        <v>4415</v>
      </c>
      <c r="J58" s="152" t="s">
        <v>247</v>
      </c>
      <c r="K58" s="123" t="s">
        <v>521</v>
      </c>
    </row>
    <row r="59" spans="2:11" s="80" customFormat="1" ht="28.5" customHeight="1" x14ac:dyDescent="0.25">
      <c r="B59" s="77">
        <v>1</v>
      </c>
      <c r="C59" s="77">
        <v>2021</v>
      </c>
      <c r="D59" s="77">
        <v>11</v>
      </c>
      <c r="E59" s="152" t="s">
        <v>369</v>
      </c>
      <c r="F59" s="66" t="s">
        <v>333</v>
      </c>
      <c r="G59" s="58" t="s">
        <v>457</v>
      </c>
      <c r="H59" s="66">
        <v>44511</v>
      </c>
      <c r="I59" s="154">
        <v>16390</v>
      </c>
      <c r="J59" s="152" t="s">
        <v>411</v>
      </c>
      <c r="K59" s="123" t="s">
        <v>521</v>
      </c>
    </row>
    <row r="60" spans="2:11" s="80" customFormat="1" ht="30" customHeight="1" x14ac:dyDescent="0.25">
      <c r="B60" s="77">
        <v>1</v>
      </c>
      <c r="C60" s="77">
        <v>2021</v>
      </c>
      <c r="D60" s="77">
        <v>11</v>
      </c>
      <c r="E60" s="152" t="s">
        <v>370</v>
      </c>
      <c r="F60" s="66" t="s">
        <v>333</v>
      </c>
      <c r="G60" s="58" t="s">
        <v>458</v>
      </c>
      <c r="H60" s="66">
        <v>44511</v>
      </c>
      <c r="I60" s="154">
        <v>7161.6</v>
      </c>
      <c r="J60" s="152" t="s">
        <v>412</v>
      </c>
      <c r="K60" s="123" t="s">
        <v>521</v>
      </c>
    </row>
    <row r="61" spans="2:11" s="80" customFormat="1" ht="29.25" customHeight="1" x14ac:dyDescent="0.25">
      <c r="B61" s="77">
        <v>1</v>
      </c>
      <c r="C61" s="77">
        <v>2021</v>
      </c>
      <c r="D61" s="77">
        <v>11</v>
      </c>
      <c r="E61" s="152" t="s">
        <v>241</v>
      </c>
      <c r="F61" s="66" t="s">
        <v>333</v>
      </c>
      <c r="G61" s="58" t="s">
        <v>459</v>
      </c>
      <c r="H61" s="66">
        <v>44511</v>
      </c>
      <c r="I61" s="154">
        <v>100</v>
      </c>
      <c r="J61" s="152" t="s">
        <v>248</v>
      </c>
      <c r="K61" s="123" t="s">
        <v>521</v>
      </c>
    </row>
    <row r="62" spans="2:11" s="80" customFormat="1" ht="29.25" customHeight="1" x14ac:dyDescent="0.25">
      <c r="B62" s="77">
        <v>1</v>
      </c>
      <c r="C62" s="77">
        <v>2021</v>
      </c>
      <c r="D62" s="77">
        <v>11</v>
      </c>
      <c r="E62" s="152" t="s">
        <v>371</v>
      </c>
      <c r="F62" s="66" t="s">
        <v>333</v>
      </c>
      <c r="G62" s="58" t="s">
        <v>460</v>
      </c>
      <c r="H62" s="66">
        <v>44511</v>
      </c>
      <c r="I62" s="154">
        <v>1348</v>
      </c>
      <c r="J62" s="152" t="s">
        <v>413</v>
      </c>
      <c r="K62" s="123" t="s">
        <v>521</v>
      </c>
    </row>
    <row r="63" spans="2:11" s="80" customFormat="1" ht="33" customHeight="1" x14ac:dyDescent="0.25">
      <c r="B63" s="77">
        <v>1</v>
      </c>
      <c r="C63" s="77">
        <v>2021</v>
      </c>
      <c r="D63" s="77">
        <v>11</v>
      </c>
      <c r="E63" s="152" t="s">
        <v>372</v>
      </c>
      <c r="F63" s="66" t="s">
        <v>333</v>
      </c>
      <c r="G63" s="58" t="s">
        <v>461</v>
      </c>
      <c r="H63" s="66">
        <v>44511</v>
      </c>
      <c r="I63" s="154">
        <v>265</v>
      </c>
      <c r="J63" s="152" t="s">
        <v>414</v>
      </c>
      <c r="K63" s="123" t="s">
        <v>521</v>
      </c>
    </row>
    <row r="64" spans="2:11" s="80" customFormat="1" ht="32.25" customHeight="1" x14ac:dyDescent="0.25">
      <c r="B64" s="77">
        <v>1</v>
      </c>
      <c r="C64" s="77">
        <v>2021</v>
      </c>
      <c r="D64" s="77">
        <v>11</v>
      </c>
      <c r="E64" s="152" t="s">
        <v>373</v>
      </c>
      <c r="F64" s="66" t="s">
        <v>333</v>
      </c>
      <c r="G64" s="58" t="s">
        <v>462</v>
      </c>
      <c r="H64" s="66">
        <v>44511</v>
      </c>
      <c r="I64" s="154">
        <v>2232</v>
      </c>
      <c r="J64" s="123" t="s">
        <v>618</v>
      </c>
      <c r="K64" s="123" t="s">
        <v>521</v>
      </c>
    </row>
    <row r="65" spans="2:11" s="80" customFormat="1" ht="39" customHeight="1" x14ac:dyDescent="0.25">
      <c r="B65" s="77">
        <v>1</v>
      </c>
      <c r="C65" s="77">
        <v>2021</v>
      </c>
      <c r="D65" s="77">
        <v>11</v>
      </c>
      <c r="E65" s="152" t="s">
        <v>374</v>
      </c>
      <c r="F65" s="66" t="s">
        <v>333</v>
      </c>
      <c r="G65" s="58" t="s">
        <v>463</v>
      </c>
      <c r="H65" s="66">
        <v>44511</v>
      </c>
      <c r="I65" s="154">
        <v>2566</v>
      </c>
      <c r="J65" s="152" t="s">
        <v>415</v>
      </c>
      <c r="K65" s="123" t="s">
        <v>521</v>
      </c>
    </row>
    <row r="66" spans="2:11" s="80" customFormat="1" ht="28.5" customHeight="1" x14ac:dyDescent="0.25">
      <c r="B66" s="77">
        <v>1</v>
      </c>
      <c r="C66" s="77">
        <v>2021</v>
      </c>
      <c r="D66" s="77">
        <v>11</v>
      </c>
      <c r="E66" s="152" t="s">
        <v>375</v>
      </c>
      <c r="F66" s="66" t="s">
        <v>333</v>
      </c>
      <c r="G66" s="58" t="s">
        <v>464</v>
      </c>
      <c r="H66" s="66">
        <v>44511</v>
      </c>
      <c r="I66" s="154">
        <v>1200</v>
      </c>
      <c r="J66" s="152" t="s">
        <v>416</v>
      </c>
      <c r="K66" s="123" t="s">
        <v>521</v>
      </c>
    </row>
    <row r="67" spans="2:11" s="80" customFormat="1" ht="33.75" customHeight="1" x14ac:dyDescent="0.25">
      <c r="B67" s="77">
        <v>1</v>
      </c>
      <c r="C67" s="77">
        <v>2021</v>
      </c>
      <c r="D67" s="77">
        <v>11</v>
      </c>
      <c r="E67" s="152" t="s">
        <v>376</v>
      </c>
      <c r="F67" s="66" t="s">
        <v>333</v>
      </c>
      <c r="G67" s="58" t="s">
        <v>465</v>
      </c>
      <c r="H67" s="66">
        <v>44511</v>
      </c>
      <c r="I67" s="154">
        <v>913.2</v>
      </c>
      <c r="J67" s="152" t="s">
        <v>417</v>
      </c>
      <c r="K67" s="123" t="s">
        <v>521</v>
      </c>
    </row>
    <row r="68" spans="2:11" s="80" customFormat="1" ht="27.75" customHeight="1" x14ac:dyDescent="0.25">
      <c r="B68" s="77">
        <v>1</v>
      </c>
      <c r="C68" s="77">
        <v>2021</v>
      </c>
      <c r="D68" s="77">
        <v>11</v>
      </c>
      <c r="E68" s="152" t="s">
        <v>377</v>
      </c>
      <c r="F68" s="66" t="s">
        <v>333</v>
      </c>
      <c r="G68" s="58" t="s">
        <v>466</v>
      </c>
      <c r="H68" s="66">
        <v>44511</v>
      </c>
      <c r="I68" s="154">
        <v>9880</v>
      </c>
      <c r="J68" s="152" t="s">
        <v>418</v>
      </c>
      <c r="K68" s="123" t="s">
        <v>521</v>
      </c>
    </row>
    <row r="69" spans="2:11" s="80" customFormat="1" ht="29.25" customHeight="1" x14ac:dyDescent="0.25">
      <c r="B69" s="77">
        <v>1</v>
      </c>
      <c r="C69" s="77">
        <v>2021</v>
      </c>
      <c r="D69" s="77">
        <v>11</v>
      </c>
      <c r="E69" s="152" t="s">
        <v>378</v>
      </c>
      <c r="F69" s="66" t="s">
        <v>333</v>
      </c>
      <c r="G69" s="58" t="s">
        <v>467</v>
      </c>
      <c r="H69" s="66">
        <v>44511</v>
      </c>
      <c r="I69" s="154">
        <v>345</v>
      </c>
      <c r="J69" s="152" t="s">
        <v>419</v>
      </c>
      <c r="K69" s="123" t="s">
        <v>521</v>
      </c>
    </row>
    <row r="70" spans="2:11" s="80" customFormat="1" ht="45" x14ac:dyDescent="0.25">
      <c r="B70" s="77">
        <v>1</v>
      </c>
      <c r="C70" s="77">
        <v>2021</v>
      </c>
      <c r="D70" s="77">
        <v>11</v>
      </c>
      <c r="E70" s="152" t="s">
        <v>236</v>
      </c>
      <c r="F70" s="66" t="s">
        <v>333</v>
      </c>
      <c r="G70" s="58" t="s">
        <v>468</v>
      </c>
      <c r="H70" s="66">
        <v>44511</v>
      </c>
      <c r="I70" s="154">
        <v>817</v>
      </c>
      <c r="J70" s="152" t="s">
        <v>245</v>
      </c>
      <c r="K70" s="123" t="s">
        <v>637</v>
      </c>
    </row>
    <row r="71" spans="2:11" s="80" customFormat="1" ht="45" x14ac:dyDescent="0.25">
      <c r="B71" s="77">
        <v>1</v>
      </c>
      <c r="C71" s="77">
        <v>2021</v>
      </c>
      <c r="D71" s="77">
        <v>11</v>
      </c>
      <c r="E71" s="152" t="s">
        <v>211</v>
      </c>
      <c r="F71" s="66" t="s">
        <v>333</v>
      </c>
      <c r="G71" s="58" t="s">
        <v>469</v>
      </c>
      <c r="H71" s="66">
        <v>44511</v>
      </c>
      <c r="I71" s="154">
        <v>1058</v>
      </c>
      <c r="J71" s="152" t="s">
        <v>217</v>
      </c>
      <c r="K71" s="123" t="s">
        <v>637</v>
      </c>
    </row>
    <row r="72" spans="2:11" s="80" customFormat="1" ht="45" x14ac:dyDescent="0.25">
      <c r="B72" s="77">
        <v>1</v>
      </c>
      <c r="C72" s="77">
        <v>2021</v>
      </c>
      <c r="D72" s="77">
        <v>11</v>
      </c>
      <c r="E72" s="152" t="s">
        <v>210</v>
      </c>
      <c r="F72" s="66" t="s">
        <v>333</v>
      </c>
      <c r="G72" s="58" t="s">
        <v>470</v>
      </c>
      <c r="H72" s="66">
        <v>44511</v>
      </c>
      <c r="I72" s="154">
        <v>1008</v>
      </c>
      <c r="J72" s="152" t="s">
        <v>216</v>
      </c>
      <c r="K72" s="123" t="s">
        <v>638</v>
      </c>
    </row>
    <row r="73" spans="2:11" s="80" customFormat="1" ht="45" x14ac:dyDescent="0.25">
      <c r="B73" s="77">
        <v>1</v>
      </c>
      <c r="C73" s="77">
        <v>2021</v>
      </c>
      <c r="D73" s="77">
        <v>11</v>
      </c>
      <c r="E73" s="152" t="s">
        <v>379</v>
      </c>
      <c r="F73" s="66" t="s">
        <v>333</v>
      </c>
      <c r="G73" s="58" t="s">
        <v>471</v>
      </c>
      <c r="H73" s="66">
        <v>44511</v>
      </c>
      <c r="I73" s="154">
        <v>6037.2</v>
      </c>
      <c r="J73" s="152" t="s">
        <v>420</v>
      </c>
      <c r="K73" s="123" t="s">
        <v>637</v>
      </c>
    </row>
    <row r="74" spans="2:11" s="80" customFormat="1" ht="45" x14ac:dyDescent="0.25">
      <c r="B74" s="77">
        <v>1</v>
      </c>
      <c r="C74" s="77">
        <v>2021</v>
      </c>
      <c r="D74" s="77">
        <v>11</v>
      </c>
      <c r="E74" s="152" t="s">
        <v>239</v>
      </c>
      <c r="F74" s="66" t="s">
        <v>333</v>
      </c>
      <c r="G74" s="58" t="s">
        <v>472</v>
      </c>
      <c r="H74" s="66">
        <v>44511</v>
      </c>
      <c r="I74" s="154">
        <v>2160</v>
      </c>
      <c r="J74" s="152" t="s">
        <v>247</v>
      </c>
      <c r="K74" s="123" t="s">
        <v>637</v>
      </c>
    </row>
    <row r="75" spans="2:11" s="80" customFormat="1" ht="45" x14ac:dyDescent="0.25">
      <c r="B75" s="77">
        <v>1</v>
      </c>
      <c r="C75" s="77">
        <v>2021</v>
      </c>
      <c r="D75" s="77">
        <v>11</v>
      </c>
      <c r="E75" s="152" t="s">
        <v>208</v>
      </c>
      <c r="F75" s="66" t="s">
        <v>333</v>
      </c>
      <c r="G75" s="58" t="s">
        <v>473</v>
      </c>
      <c r="H75" s="66">
        <v>44511</v>
      </c>
      <c r="I75" s="154">
        <v>1617.6</v>
      </c>
      <c r="J75" s="152" t="s">
        <v>421</v>
      </c>
      <c r="K75" s="123" t="s">
        <v>637</v>
      </c>
    </row>
    <row r="76" spans="2:11" s="80" customFormat="1" ht="30" x14ac:dyDescent="0.25">
      <c r="B76" s="77">
        <v>1</v>
      </c>
      <c r="C76" s="77">
        <v>2021</v>
      </c>
      <c r="D76" s="77">
        <v>11</v>
      </c>
      <c r="E76" s="152" t="s">
        <v>380</v>
      </c>
      <c r="F76" s="66" t="s">
        <v>333</v>
      </c>
      <c r="G76" s="58" t="s">
        <v>474</v>
      </c>
      <c r="H76" s="66">
        <v>44512</v>
      </c>
      <c r="I76" s="154">
        <v>1827.9</v>
      </c>
      <c r="J76" s="123" t="s">
        <v>619</v>
      </c>
      <c r="K76" s="123" t="s">
        <v>639</v>
      </c>
    </row>
    <row r="77" spans="2:11" s="80" customFormat="1" ht="30" x14ac:dyDescent="0.25">
      <c r="B77" s="77">
        <v>1</v>
      </c>
      <c r="C77" s="77">
        <v>2021</v>
      </c>
      <c r="D77" s="77">
        <v>11</v>
      </c>
      <c r="E77" s="152" t="s">
        <v>381</v>
      </c>
      <c r="F77" s="66" t="s">
        <v>333</v>
      </c>
      <c r="G77" s="58" t="s">
        <v>475</v>
      </c>
      <c r="H77" s="66">
        <v>44512</v>
      </c>
      <c r="I77" s="154">
        <v>480</v>
      </c>
      <c r="J77" s="152" t="s">
        <v>422</v>
      </c>
      <c r="K77" s="123" t="s">
        <v>640</v>
      </c>
    </row>
    <row r="78" spans="2:11" s="80" customFormat="1" ht="30" x14ac:dyDescent="0.25">
      <c r="B78" s="77">
        <v>1</v>
      </c>
      <c r="C78" s="77">
        <v>2021</v>
      </c>
      <c r="D78" s="77">
        <v>11</v>
      </c>
      <c r="E78" s="152" t="s">
        <v>382</v>
      </c>
      <c r="F78" s="66" t="s">
        <v>333</v>
      </c>
      <c r="G78" s="58" t="s">
        <v>476</v>
      </c>
      <c r="H78" s="66">
        <v>44512</v>
      </c>
      <c r="I78" s="154">
        <v>870</v>
      </c>
      <c r="J78" s="152" t="s">
        <v>423</v>
      </c>
      <c r="K78" s="123" t="s">
        <v>641</v>
      </c>
    </row>
    <row r="79" spans="2:11" s="80" customFormat="1" ht="30" x14ac:dyDescent="0.25">
      <c r="B79" s="77">
        <v>1</v>
      </c>
      <c r="C79" s="77">
        <v>2021</v>
      </c>
      <c r="D79" s="77">
        <v>11</v>
      </c>
      <c r="E79" s="152" t="s">
        <v>376</v>
      </c>
      <c r="F79" s="66" t="s">
        <v>333</v>
      </c>
      <c r="G79" s="58" t="s">
        <v>477</v>
      </c>
      <c r="H79" s="66">
        <v>44512</v>
      </c>
      <c r="I79" s="154">
        <v>1012.8</v>
      </c>
      <c r="J79" s="152" t="s">
        <v>417</v>
      </c>
      <c r="K79" s="123" t="s">
        <v>639</v>
      </c>
    </row>
    <row r="80" spans="2:11" s="80" customFormat="1" ht="30" x14ac:dyDescent="0.25">
      <c r="B80" s="77">
        <v>1</v>
      </c>
      <c r="C80" s="77">
        <v>2021</v>
      </c>
      <c r="D80" s="77">
        <v>11</v>
      </c>
      <c r="E80" s="152" t="s">
        <v>383</v>
      </c>
      <c r="F80" s="66" t="s">
        <v>333</v>
      </c>
      <c r="G80" s="58" t="s">
        <v>478</v>
      </c>
      <c r="H80" s="66">
        <v>44512</v>
      </c>
      <c r="I80" s="154">
        <v>1110</v>
      </c>
      <c r="J80" s="152" t="s">
        <v>424</v>
      </c>
      <c r="K80" s="123" t="s">
        <v>639</v>
      </c>
    </row>
    <row r="81" spans="2:11" s="80" customFormat="1" ht="30" x14ac:dyDescent="0.25">
      <c r="B81" s="77">
        <v>1</v>
      </c>
      <c r="C81" s="77">
        <v>2021</v>
      </c>
      <c r="D81" s="77">
        <v>11</v>
      </c>
      <c r="E81" s="152" t="s">
        <v>384</v>
      </c>
      <c r="F81" s="66" t="s">
        <v>333</v>
      </c>
      <c r="G81" s="58" t="s">
        <v>479</v>
      </c>
      <c r="H81" s="66">
        <v>44512</v>
      </c>
      <c r="I81" s="154">
        <v>1020.6</v>
      </c>
      <c r="J81" s="152" t="s">
        <v>425</v>
      </c>
      <c r="K81" s="123" t="s">
        <v>639</v>
      </c>
    </row>
    <row r="82" spans="2:11" s="80" customFormat="1" ht="30" x14ac:dyDescent="0.25">
      <c r="B82" s="77">
        <v>1</v>
      </c>
      <c r="C82" s="77">
        <v>2021</v>
      </c>
      <c r="D82" s="77">
        <v>11</v>
      </c>
      <c r="E82" s="152" t="s">
        <v>385</v>
      </c>
      <c r="F82" s="66" t="s">
        <v>333</v>
      </c>
      <c r="G82" s="58" t="s">
        <v>480</v>
      </c>
      <c r="H82" s="66">
        <v>44512</v>
      </c>
      <c r="I82" s="154">
        <v>625</v>
      </c>
      <c r="J82" s="123" t="s">
        <v>620</v>
      </c>
      <c r="K82" s="123" t="s">
        <v>639</v>
      </c>
    </row>
    <row r="83" spans="2:11" s="80" customFormat="1" ht="30" x14ac:dyDescent="0.25">
      <c r="B83" s="77">
        <v>1</v>
      </c>
      <c r="C83" s="77">
        <v>2021</v>
      </c>
      <c r="D83" s="77">
        <v>11</v>
      </c>
      <c r="E83" s="152" t="s">
        <v>385</v>
      </c>
      <c r="F83" s="66" t="s">
        <v>333</v>
      </c>
      <c r="G83" s="58" t="s">
        <v>481</v>
      </c>
      <c r="H83" s="66">
        <v>44512</v>
      </c>
      <c r="I83" s="154">
        <v>960</v>
      </c>
      <c r="J83" s="123" t="s">
        <v>620</v>
      </c>
      <c r="K83" s="123" t="s">
        <v>639</v>
      </c>
    </row>
    <row r="84" spans="2:11" s="80" customFormat="1" ht="30" x14ac:dyDescent="0.25">
      <c r="B84" s="77">
        <v>1</v>
      </c>
      <c r="C84" s="77">
        <v>2021</v>
      </c>
      <c r="D84" s="77">
        <v>11</v>
      </c>
      <c r="E84" s="152" t="s">
        <v>386</v>
      </c>
      <c r="F84" s="66" t="s">
        <v>333</v>
      </c>
      <c r="G84" s="58" t="s">
        <v>482</v>
      </c>
      <c r="H84" s="66">
        <v>44512</v>
      </c>
      <c r="I84" s="154">
        <v>840</v>
      </c>
      <c r="J84" s="123" t="s">
        <v>621</v>
      </c>
      <c r="K84" s="123" t="s">
        <v>522</v>
      </c>
    </row>
    <row r="85" spans="2:11" s="80" customFormat="1" ht="30" x14ac:dyDescent="0.25">
      <c r="B85" s="77">
        <v>1</v>
      </c>
      <c r="C85" s="77">
        <v>2021</v>
      </c>
      <c r="D85" s="77">
        <v>11</v>
      </c>
      <c r="E85" s="152" t="s">
        <v>239</v>
      </c>
      <c r="F85" s="66" t="s">
        <v>333</v>
      </c>
      <c r="G85" s="58" t="s">
        <v>483</v>
      </c>
      <c r="H85" s="66">
        <v>44512</v>
      </c>
      <c r="I85" s="154">
        <v>270</v>
      </c>
      <c r="J85" s="123" t="s">
        <v>622</v>
      </c>
      <c r="K85" s="123" t="s">
        <v>636</v>
      </c>
    </row>
    <row r="86" spans="2:11" s="80" customFormat="1" ht="30" x14ac:dyDescent="0.25">
      <c r="B86" s="77">
        <v>1</v>
      </c>
      <c r="C86" s="77">
        <v>2021</v>
      </c>
      <c r="D86" s="77">
        <v>11</v>
      </c>
      <c r="E86" s="152" t="s">
        <v>209</v>
      </c>
      <c r="F86" s="66" t="s">
        <v>333</v>
      </c>
      <c r="G86" s="58" t="s">
        <v>484</v>
      </c>
      <c r="H86" s="66">
        <v>44512</v>
      </c>
      <c r="I86" s="154">
        <v>1320</v>
      </c>
      <c r="J86" s="152" t="s">
        <v>215</v>
      </c>
      <c r="K86" s="123" t="s">
        <v>636</v>
      </c>
    </row>
    <row r="87" spans="2:11" s="80" customFormat="1" ht="30" x14ac:dyDescent="0.25">
      <c r="B87" s="77">
        <v>1</v>
      </c>
      <c r="C87" s="77">
        <v>2021</v>
      </c>
      <c r="D87" s="77">
        <v>11</v>
      </c>
      <c r="E87" s="152" t="s">
        <v>238</v>
      </c>
      <c r="F87" s="66" t="s">
        <v>333</v>
      </c>
      <c r="G87" s="58" t="s">
        <v>485</v>
      </c>
      <c r="H87" s="66">
        <v>44512</v>
      </c>
      <c r="I87" s="154">
        <v>2437.5</v>
      </c>
      <c r="J87" s="152" t="s">
        <v>426</v>
      </c>
      <c r="K87" s="123" t="s">
        <v>636</v>
      </c>
    </row>
    <row r="88" spans="2:11" s="80" customFormat="1" ht="30" x14ac:dyDescent="0.25">
      <c r="B88" s="77">
        <v>1</v>
      </c>
      <c r="C88" s="77">
        <v>2021</v>
      </c>
      <c r="D88" s="77">
        <v>11</v>
      </c>
      <c r="E88" s="152" t="s">
        <v>206</v>
      </c>
      <c r="F88" s="66" t="s">
        <v>333</v>
      </c>
      <c r="G88" s="58" t="s">
        <v>486</v>
      </c>
      <c r="H88" s="66">
        <v>44512</v>
      </c>
      <c r="I88" s="154">
        <v>3000</v>
      </c>
      <c r="J88" s="152" t="s">
        <v>623</v>
      </c>
      <c r="K88" s="123" t="s">
        <v>636</v>
      </c>
    </row>
    <row r="89" spans="2:11" s="80" customFormat="1" ht="30" x14ac:dyDescent="0.25">
      <c r="B89" s="77">
        <v>1</v>
      </c>
      <c r="C89" s="77">
        <v>2021</v>
      </c>
      <c r="D89" s="77">
        <v>11</v>
      </c>
      <c r="E89" s="152" t="s">
        <v>207</v>
      </c>
      <c r="F89" s="66" t="s">
        <v>333</v>
      </c>
      <c r="G89" s="58" t="s">
        <v>487</v>
      </c>
      <c r="H89" s="66">
        <v>44512</v>
      </c>
      <c r="I89" s="154">
        <v>1552</v>
      </c>
      <c r="J89" s="152" t="s">
        <v>214</v>
      </c>
      <c r="K89" s="123" t="s">
        <v>636</v>
      </c>
    </row>
    <row r="90" spans="2:11" s="80" customFormat="1" ht="45" x14ac:dyDescent="0.25">
      <c r="B90" s="77">
        <v>1</v>
      </c>
      <c r="C90" s="77">
        <v>2021</v>
      </c>
      <c r="D90" s="77">
        <v>11</v>
      </c>
      <c r="E90" s="152" t="s">
        <v>387</v>
      </c>
      <c r="F90" s="66" t="s">
        <v>333</v>
      </c>
      <c r="G90" s="58" t="s">
        <v>488</v>
      </c>
      <c r="H90" s="66">
        <v>44515</v>
      </c>
      <c r="I90" s="154">
        <v>4992</v>
      </c>
      <c r="J90" s="152" t="s">
        <v>427</v>
      </c>
      <c r="K90" s="123" t="s">
        <v>634</v>
      </c>
    </row>
    <row r="91" spans="2:11" s="80" customFormat="1" ht="45" x14ac:dyDescent="0.25">
      <c r="B91" s="77">
        <v>1</v>
      </c>
      <c r="C91" s="77">
        <v>2021</v>
      </c>
      <c r="D91" s="77">
        <v>11</v>
      </c>
      <c r="E91" s="152" t="s">
        <v>387</v>
      </c>
      <c r="F91" s="66" t="s">
        <v>333</v>
      </c>
      <c r="G91" s="58" t="s">
        <v>489</v>
      </c>
      <c r="H91" s="66">
        <v>44515</v>
      </c>
      <c r="I91" s="154">
        <v>3944</v>
      </c>
      <c r="J91" s="152" t="s">
        <v>427</v>
      </c>
      <c r="K91" s="123" t="s">
        <v>635</v>
      </c>
    </row>
    <row r="92" spans="2:11" s="80" customFormat="1" ht="45" x14ac:dyDescent="0.25">
      <c r="B92" s="77">
        <v>1</v>
      </c>
      <c r="C92" s="77">
        <v>2021</v>
      </c>
      <c r="D92" s="77">
        <v>11</v>
      </c>
      <c r="E92" s="152" t="s">
        <v>387</v>
      </c>
      <c r="F92" s="66" t="s">
        <v>333</v>
      </c>
      <c r="G92" s="58" t="s">
        <v>490</v>
      </c>
      <c r="H92" s="66">
        <v>44518</v>
      </c>
      <c r="I92" s="154">
        <v>4610.84</v>
      </c>
      <c r="J92" s="152" t="s">
        <v>427</v>
      </c>
      <c r="K92" s="123" t="s">
        <v>634</v>
      </c>
    </row>
    <row r="93" spans="2:11" s="80" customFormat="1" ht="60" x14ac:dyDescent="0.25">
      <c r="B93" s="77">
        <v>1</v>
      </c>
      <c r="C93" s="77">
        <v>2021</v>
      </c>
      <c r="D93" s="77">
        <v>11</v>
      </c>
      <c r="E93" s="152" t="s">
        <v>387</v>
      </c>
      <c r="F93" s="66" t="s">
        <v>333</v>
      </c>
      <c r="G93" s="58" t="s">
        <v>491</v>
      </c>
      <c r="H93" s="66">
        <v>44518</v>
      </c>
      <c r="I93" s="154">
        <v>3944</v>
      </c>
      <c r="J93" s="152" t="s">
        <v>427</v>
      </c>
      <c r="K93" s="123" t="s">
        <v>523</v>
      </c>
    </row>
    <row r="94" spans="2:11" s="80" customFormat="1" ht="30" x14ac:dyDescent="0.25">
      <c r="B94" s="77">
        <v>1</v>
      </c>
      <c r="C94" s="77">
        <v>2021</v>
      </c>
      <c r="D94" s="77">
        <v>11</v>
      </c>
      <c r="E94" s="152" t="s">
        <v>360</v>
      </c>
      <c r="F94" s="66" t="s">
        <v>333</v>
      </c>
      <c r="G94" s="58" t="s">
        <v>492</v>
      </c>
      <c r="H94" s="66">
        <v>44522</v>
      </c>
      <c r="I94" s="154">
        <v>997.4</v>
      </c>
      <c r="J94" s="152" t="s">
        <v>403</v>
      </c>
      <c r="K94" s="123" t="s">
        <v>524</v>
      </c>
    </row>
    <row r="95" spans="2:11" s="80" customFormat="1" ht="30" x14ac:dyDescent="0.25">
      <c r="B95" s="77">
        <v>1</v>
      </c>
      <c r="C95" s="77">
        <v>2021</v>
      </c>
      <c r="D95" s="77">
        <v>11</v>
      </c>
      <c r="E95" s="152" t="s">
        <v>388</v>
      </c>
      <c r="F95" s="66" t="s">
        <v>333</v>
      </c>
      <c r="G95" s="58" t="s">
        <v>493</v>
      </c>
      <c r="H95" s="66">
        <v>44522</v>
      </c>
      <c r="I95" s="154">
        <v>350</v>
      </c>
      <c r="J95" s="152" t="s">
        <v>428</v>
      </c>
      <c r="K95" s="123" t="s">
        <v>524</v>
      </c>
    </row>
    <row r="96" spans="2:11" s="80" customFormat="1" ht="30" x14ac:dyDescent="0.25">
      <c r="B96" s="77">
        <v>1</v>
      </c>
      <c r="C96" s="77">
        <v>2021</v>
      </c>
      <c r="D96" s="77">
        <v>11</v>
      </c>
      <c r="E96" s="152" t="s">
        <v>389</v>
      </c>
      <c r="F96" s="66" t="s">
        <v>333</v>
      </c>
      <c r="G96" s="58" t="s">
        <v>494</v>
      </c>
      <c r="H96" s="66">
        <v>44522</v>
      </c>
      <c r="I96" s="154">
        <v>378</v>
      </c>
      <c r="J96" s="152" t="s">
        <v>429</v>
      </c>
      <c r="K96" s="123" t="s">
        <v>524</v>
      </c>
    </row>
    <row r="97" spans="2:11" s="80" customFormat="1" ht="30" x14ac:dyDescent="0.25">
      <c r="B97" s="77">
        <v>1</v>
      </c>
      <c r="C97" s="77">
        <v>2021</v>
      </c>
      <c r="D97" s="77">
        <v>11</v>
      </c>
      <c r="E97" s="152" t="s">
        <v>375</v>
      </c>
      <c r="F97" s="66" t="s">
        <v>333</v>
      </c>
      <c r="G97" s="58" t="s">
        <v>495</v>
      </c>
      <c r="H97" s="66">
        <v>44522</v>
      </c>
      <c r="I97" s="154">
        <v>1950</v>
      </c>
      <c r="J97" s="152" t="s">
        <v>416</v>
      </c>
      <c r="K97" s="123" t="s">
        <v>524</v>
      </c>
    </row>
    <row r="98" spans="2:11" s="80" customFormat="1" ht="30" x14ac:dyDescent="0.25">
      <c r="B98" s="77">
        <v>1</v>
      </c>
      <c r="C98" s="77">
        <v>2021</v>
      </c>
      <c r="D98" s="77">
        <v>11</v>
      </c>
      <c r="E98" s="152" t="s">
        <v>370</v>
      </c>
      <c r="F98" s="66" t="s">
        <v>333</v>
      </c>
      <c r="G98" s="58" t="s">
        <v>496</v>
      </c>
      <c r="H98" s="66">
        <v>44522</v>
      </c>
      <c r="I98" s="154">
        <v>10400</v>
      </c>
      <c r="J98" s="152" t="s">
        <v>412</v>
      </c>
      <c r="K98" s="123" t="s">
        <v>524</v>
      </c>
    </row>
    <row r="99" spans="2:11" s="80" customFormat="1" ht="30" x14ac:dyDescent="0.25">
      <c r="B99" s="77">
        <v>1</v>
      </c>
      <c r="C99" s="77">
        <v>2021</v>
      </c>
      <c r="D99" s="77">
        <v>11</v>
      </c>
      <c r="E99" s="152" t="s">
        <v>390</v>
      </c>
      <c r="F99" s="66" t="s">
        <v>333</v>
      </c>
      <c r="G99" s="58" t="s">
        <v>497</v>
      </c>
      <c r="H99" s="66">
        <v>44522</v>
      </c>
      <c r="I99" s="154">
        <v>11750</v>
      </c>
      <c r="J99" s="123" t="s">
        <v>624</v>
      </c>
      <c r="K99" s="123" t="s">
        <v>524</v>
      </c>
    </row>
    <row r="100" spans="2:11" s="80" customFormat="1" ht="30" x14ac:dyDescent="0.25">
      <c r="B100" s="77">
        <v>1</v>
      </c>
      <c r="C100" s="77">
        <v>2021</v>
      </c>
      <c r="D100" s="77">
        <v>11</v>
      </c>
      <c r="E100" s="152" t="s">
        <v>239</v>
      </c>
      <c r="F100" s="66" t="s">
        <v>333</v>
      </c>
      <c r="G100" s="58" t="s">
        <v>498</v>
      </c>
      <c r="H100" s="66">
        <v>44522</v>
      </c>
      <c r="I100" s="154">
        <v>1364</v>
      </c>
      <c r="J100" s="123" t="s">
        <v>622</v>
      </c>
      <c r="K100" s="123" t="s">
        <v>524</v>
      </c>
    </row>
    <row r="101" spans="2:11" ht="45" x14ac:dyDescent="0.2">
      <c r="B101" s="77">
        <v>1</v>
      </c>
      <c r="C101" s="77">
        <v>2021</v>
      </c>
      <c r="D101" s="77">
        <v>11</v>
      </c>
      <c r="E101" s="152" t="s">
        <v>391</v>
      </c>
      <c r="F101" s="66" t="s">
        <v>333</v>
      </c>
      <c r="G101" s="58" t="s">
        <v>499</v>
      </c>
      <c r="H101" s="66">
        <v>44524</v>
      </c>
      <c r="I101" s="154">
        <v>3492</v>
      </c>
      <c r="J101" s="152" t="s">
        <v>430</v>
      </c>
      <c r="K101" s="123" t="s">
        <v>633</v>
      </c>
    </row>
    <row r="102" spans="2:11" ht="45" x14ac:dyDescent="0.2">
      <c r="B102" s="77">
        <v>1</v>
      </c>
      <c r="C102" s="77">
        <v>2021</v>
      </c>
      <c r="D102" s="77">
        <v>11</v>
      </c>
      <c r="E102" s="152" t="s">
        <v>239</v>
      </c>
      <c r="F102" s="66" t="s">
        <v>333</v>
      </c>
      <c r="G102" s="58" t="s">
        <v>500</v>
      </c>
      <c r="H102" s="66">
        <v>44525</v>
      </c>
      <c r="I102" s="154">
        <v>2399.4</v>
      </c>
      <c r="J102" s="152" t="s">
        <v>247</v>
      </c>
      <c r="K102" s="123" t="s">
        <v>632</v>
      </c>
    </row>
    <row r="103" spans="2:11" ht="45" x14ac:dyDescent="0.2">
      <c r="B103" s="77">
        <v>1</v>
      </c>
      <c r="C103" s="77">
        <v>2021</v>
      </c>
      <c r="D103" s="77">
        <v>11</v>
      </c>
      <c r="E103" s="152" t="s">
        <v>207</v>
      </c>
      <c r="F103" s="66" t="s">
        <v>333</v>
      </c>
      <c r="G103" s="58" t="s">
        <v>501</v>
      </c>
      <c r="H103" s="66">
        <v>44525</v>
      </c>
      <c r="I103" s="154">
        <v>20025</v>
      </c>
      <c r="J103" s="152" t="s">
        <v>214</v>
      </c>
      <c r="K103" s="123" t="s">
        <v>632</v>
      </c>
    </row>
    <row r="104" spans="2:11" ht="45" x14ac:dyDescent="0.2">
      <c r="B104" s="77">
        <v>1</v>
      </c>
      <c r="C104" s="77">
        <v>2021</v>
      </c>
      <c r="D104" s="77">
        <v>11</v>
      </c>
      <c r="E104" s="152" t="s">
        <v>205</v>
      </c>
      <c r="F104" s="66" t="s">
        <v>333</v>
      </c>
      <c r="G104" s="58" t="s">
        <v>502</v>
      </c>
      <c r="H104" s="66">
        <v>44525</v>
      </c>
      <c r="I104" s="154">
        <v>29800</v>
      </c>
      <c r="J104" s="152" t="s">
        <v>213</v>
      </c>
      <c r="K104" s="123" t="s">
        <v>631</v>
      </c>
    </row>
    <row r="105" spans="2:11" ht="45" x14ac:dyDescent="0.2">
      <c r="B105" s="77">
        <v>1</v>
      </c>
      <c r="C105" s="77">
        <v>2021</v>
      </c>
      <c r="D105" s="77">
        <v>11</v>
      </c>
      <c r="E105" s="152" t="s">
        <v>392</v>
      </c>
      <c r="F105" s="66" t="s">
        <v>333</v>
      </c>
      <c r="G105" s="58" t="s">
        <v>503</v>
      </c>
      <c r="H105" s="66">
        <v>44525</v>
      </c>
      <c r="I105" s="154">
        <v>2986.2</v>
      </c>
      <c r="J105" s="152" t="s">
        <v>431</v>
      </c>
      <c r="K105" s="123" t="s">
        <v>630</v>
      </c>
    </row>
    <row r="106" spans="2:11" ht="45" x14ac:dyDescent="0.2">
      <c r="B106" s="77">
        <v>1</v>
      </c>
      <c r="C106" s="77">
        <v>2021</v>
      </c>
      <c r="D106" s="77">
        <v>11</v>
      </c>
      <c r="E106" s="152" t="s">
        <v>371</v>
      </c>
      <c r="F106" s="66" t="s">
        <v>333</v>
      </c>
      <c r="G106" s="58" t="s">
        <v>504</v>
      </c>
      <c r="H106" s="66">
        <v>44525</v>
      </c>
      <c r="I106" s="154">
        <v>3300</v>
      </c>
      <c r="J106" s="152" t="s">
        <v>413</v>
      </c>
      <c r="K106" s="123" t="s">
        <v>629</v>
      </c>
    </row>
    <row r="107" spans="2:11" ht="45" x14ac:dyDescent="0.2">
      <c r="B107" s="77">
        <v>1</v>
      </c>
      <c r="C107" s="77">
        <v>2021</v>
      </c>
      <c r="D107" s="77">
        <v>11</v>
      </c>
      <c r="E107" s="152" t="s">
        <v>393</v>
      </c>
      <c r="F107" s="66" t="s">
        <v>333</v>
      </c>
      <c r="G107" s="58" t="s">
        <v>505</v>
      </c>
      <c r="H107" s="66">
        <v>44525</v>
      </c>
      <c r="I107" s="154">
        <v>2366.1</v>
      </c>
      <c r="J107" s="152" t="s">
        <v>625</v>
      </c>
      <c r="K107" s="123" t="s">
        <v>629</v>
      </c>
    </row>
    <row r="108" spans="2:11" ht="45" x14ac:dyDescent="0.2">
      <c r="B108" s="77">
        <v>1</v>
      </c>
      <c r="C108" s="77">
        <v>2021</v>
      </c>
      <c r="D108" s="77">
        <v>11</v>
      </c>
      <c r="E108" s="152" t="s">
        <v>394</v>
      </c>
      <c r="F108" s="66" t="s">
        <v>333</v>
      </c>
      <c r="G108" s="58" t="s">
        <v>506</v>
      </c>
      <c r="H108" s="66">
        <v>44525</v>
      </c>
      <c r="I108" s="154">
        <v>7000</v>
      </c>
      <c r="J108" s="152" t="s">
        <v>432</v>
      </c>
      <c r="K108" s="123" t="s">
        <v>628</v>
      </c>
    </row>
    <row r="109" spans="2:11" ht="45" x14ac:dyDescent="0.2">
      <c r="B109" s="77">
        <v>1</v>
      </c>
      <c r="C109" s="77">
        <v>2021</v>
      </c>
      <c r="D109" s="77">
        <v>11</v>
      </c>
      <c r="E109" s="152" t="s">
        <v>239</v>
      </c>
      <c r="F109" s="66" t="s">
        <v>333</v>
      </c>
      <c r="G109" s="58" t="s">
        <v>507</v>
      </c>
      <c r="H109" s="66">
        <v>44525</v>
      </c>
      <c r="I109" s="154">
        <v>2579.1999999999998</v>
      </c>
      <c r="J109" s="152" t="s">
        <v>247</v>
      </c>
      <c r="K109" s="123" t="s">
        <v>525</v>
      </c>
    </row>
    <row r="110" spans="2:11" ht="60" x14ac:dyDescent="0.2">
      <c r="B110" s="77">
        <v>1</v>
      </c>
      <c r="C110" s="77">
        <v>2021</v>
      </c>
      <c r="D110" s="77">
        <v>11</v>
      </c>
      <c r="E110" s="152" t="s">
        <v>395</v>
      </c>
      <c r="F110" s="66" t="s">
        <v>333</v>
      </c>
      <c r="G110" s="58" t="s">
        <v>508</v>
      </c>
      <c r="H110" s="66">
        <v>44526</v>
      </c>
      <c r="I110" s="154">
        <v>6523.04</v>
      </c>
      <c r="J110" s="152" t="s">
        <v>433</v>
      </c>
      <c r="K110" s="123" t="s">
        <v>526</v>
      </c>
    </row>
    <row r="111" spans="2:11" ht="60" x14ac:dyDescent="0.2">
      <c r="B111" s="77">
        <v>1</v>
      </c>
      <c r="C111" s="77">
        <v>2021</v>
      </c>
      <c r="D111" s="77">
        <v>11</v>
      </c>
      <c r="E111" s="152" t="s">
        <v>396</v>
      </c>
      <c r="F111" s="66" t="s">
        <v>333</v>
      </c>
      <c r="G111" s="58" t="s">
        <v>509</v>
      </c>
      <c r="H111" s="66">
        <v>44526</v>
      </c>
      <c r="I111" s="154">
        <v>17.05</v>
      </c>
      <c r="J111" s="152" t="s">
        <v>434</v>
      </c>
      <c r="K111" s="123" t="s">
        <v>526</v>
      </c>
    </row>
    <row r="112" spans="2:11" ht="60" x14ac:dyDescent="0.2">
      <c r="B112" s="77">
        <v>1</v>
      </c>
      <c r="C112" s="77">
        <v>2021</v>
      </c>
      <c r="D112" s="77">
        <v>11</v>
      </c>
      <c r="E112" s="152" t="s">
        <v>396</v>
      </c>
      <c r="F112" s="66" t="s">
        <v>333</v>
      </c>
      <c r="G112" s="58" t="s">
        <v>510</v>
      </c>
      <c r="H112" s="66">
        <v>44526</v>
      </c>
      <c r="I112" s="154">
        <v>765.58</v>
      </c>
      <c r="J112" s="152" t="s">
        <v>434</v>
      </c>
      <c r="K112" s="123" t="s">
        <v>526</v>
      </c>
    </row>
    <row r="113" spans="2:11" ht="60" x14ac:dyDescent="0.2">
      <c r="B113" s="77">
        <v>1</v>
      </c>
      <c r="C113" s="77">
        <v>2021</v>
      </c>
      <c r="D113" s="77">
        <v>11</v>
      </c>
      <c r="E113" s="152" t="s">
        <v>397</v>
      </c>
      <c r="F113" s="66" t="s">
        <v>333</v>
      </c>
      <c r="G113" s="58" t="s">
        <v>511</v>
      </c>
      <c r="H113" s="66">
        <v>44526</v>
      </c>
      <c r="I113" s="154">
        <v>1793.6</v>
      </c>
      <c r="J113" s="152" t="s">
        <v>435</v>
      </c>
      <c r="K113" s="123" t="s">
        <v>526</v>
      </c>
    </row>
    <row r="114" spans="2:11" ht="60" x14ac:dyDescent="0.2">
      <c r="B114" s="77">
        <v>1</v>
      </c>
      <c r="C114" s="77">
        <v>2021</v>
      </c>
      <c r="D114" s="77">
        <v>11</v>
      </c>
      <c r="E114" s="152" t="s">
        <v>398</v>
      </c>
      <c r="F114" s="66" t="s">
        <v>333</v>
      </c>
      <c r="G114" s="58" t="s">
        <v>512</v>
      </c>
      <c r="H114" s="66">
        <v>44526</v>
      </c>
      <c r="I114" s="154">
        <v>295</v>
      </c>
      <c r="J114" s="152" t="s">
        <v>436</v>
      </c>
      <c r="K114" s="123" t="s">
        <v>526</v>
      </c>
    </row>
    <row r="115" spans="2:11" ht="60" x14ac:dyDescent="0.2">
      <c r="B115" s="77">
        <v>1</v>
      </c>
      <c r="C115" s="77">
        <v>2021</v>
      </c>
      <c r="D115" s="77">
        <v>11</v>
      </c>
      <c r="E115" s="152" t="s">
        <v>358</v>
      </c>
      <c r="F115" s="66" t="s">
        <v>333</v>
      </c>
      <c r="G115" s="58" t="s">
        <v>513</v>
      </c>
      <c r="H115" s="66">
        <v>44526</v>
      </c>
      <c r="I115" s="154">
        <v>1115.0999999999999</v>
      </c>
      <c r="J115" s="152" t="s">
        <v>401</v>
      </c>
      <c r="K115" s="123" t="s">
        <v>526</v>
      </c>
    </row>
    <row r="116" spans="2:11" ht="60" x14ac:dyDescent="0.2">
      <c r="B116" s="77">
        <v>1</v>
      </c>
      <c r="C116" s="77">
        <v>2021</v>
      </c>
      <c r="D116" s="77">
        <v>11</v>
      </c>
      <c r="E116" s="152" t="s">
        <v>399</v>
      </c>
      <c r="F116" s="66" t="s">
        <v>333</v>
      </c>
      <c r="G116" s="58" t="s">
        <v>514</v>
      </c>
      <c r="H116" s="66">
        <v>44526</v>
      </c>
      <c r="I116" s="154">
        <v>1468.86</v>
      </c>
      <c r="J116" s="152" t="s">
        <v>626</v>
      </c>
      <c r="K116" s="123" t="s">
        <v>526</v>
      </c>
    </row>
    <row r="117" spans="2:11" ht="60" x14ac:dyDescent="0.2">
      <c r="B117" s="77">
        <v>1</v>
      </c>
      <c r="C117" s="77">
        <v>2021</v>
      </c>
      <c r="D117" s="77">
        <v>11</v>
      </c>
      <c r="E117" s="152" t="s">
        <v>399</v>
      </c>
      <c r="F117" s="66" t="s">
        <v>333</v>
      </c>
      <c r="G117" s="58" t="s">
        <v>515</v>
      </c>
      <c r="H117" s="66">
        <v>44526</v>
      </c>
      <c r="I117" s="154">
        <v>199.48</v>
      </c>
      <c r="J117" s="152" t="s">
        <v>626</v>
      </c>
      <c r="K117" s="123" t="s">
        <v>526</v>
      </c>
    </row>
    <row r="118" spans="2:11" ht="45" x14ac:dyDescent="0.2">
      <c r="B118" s="77">
        <v>1</v>
      </c>
      <c r="C118" s="77">
        <v>2021</v>
      </c>
      <c r="D118" s="77">
        <v>11</v>
      </c>
      <c r="E118" s="152" t="s">
        <v>379</v>
      </c>
      <c r="F118" s="66" t="s">
        <v>333</v>
      </c>
      <c r="G118" s="58" t="s">
        <v>516</v>
      </c>
      <c r="H118" s="66">
        <v>44529</v>
      </c>
      <c r="I118" s="154">
        <v>1000</v>
      </c>
      <c r="J118" s="152" t="s">
        <v>420</v>
      </c>
      <c r="K118" s="123" t="s">
        <v>627</v>
      </c>
    </row>
    <row r="119" spans="2:11" x14ac:dyDescent="0.2">
      <c r="B119" s="84"/>
      <c r="C119" s="85"/>
      <c r="D119" s="84"/>
      <c r="E119" s="85"/>
      <c r="F119" s="84"/>
      <c r="G119" s="85"/>
      <c r="H119" s="85"/>
      <c r="I119" s="95"/>
      <c r="J119" s="84"/>
      <c r="K119" s="86"/>
    </row>
    <row r="120" spans="2:11" x14ac:dyDescent="0.2">
      <c r="B120" s="84"/>
      <c r="C120" s="85"/>
      <c r="D120" s="84"/>
      <c r="E120" s="85"/>
      <c r="F120" s="84"/>
      <c r="G120" s="85"/>
      <c r="H120" s="85"/>
      <c r="I120" s="95"/>
      <c r="J120" s="84"/>
      <c r="K120" s="86"/>
    </row>
    <row r="121" spans="2:11" x14ac:dyDescent="0.2">
      <c r="B121" s="84"/>
      <c r="C121" s="85"/>
      <c r="D121" s="84"/>
      <c r="E121" s="85"/>
      <c r="F121" s="84"/>
      <c r="G121" s="85"/>
      <c r="H121" s="85"/>
      <c r="I121" s="95"/>
      <c r="J121" s="84"/>
      <c r="K121" s="86"/>
    </row>
    <row r="122" spans="2:11" x14ac:dyDescent="0.2">
      <c r="B122" s="84"/>
      <c r="C122" s="85"/>
      <c r="D122" s="84"/>
      <c r="E122" s="85"/>
      <c r="F122" s="84"/>
      <c r="G122" s="85"/>
      <c r="H122" s="85"/>
      <c r="I122" s="95"/>
      <c r="J122" s="84"/>
      <c r="K122" s="86"/>
    </row>
    <row r="123" spans="2:11" x14ac:dyDescent="0.2">
      <c r="B123" s="84"/>
      <c r="C123" s="85"/>
      <c r="D123" s="84"/>
      <c r="E123" s="85"/>
      <c r="F123" s="84"/>
      <c r="G123" s="85"/>
      <c r="H123" s="85"/>
      <c r="I123" s="95"/>
      <c r="J123" s="84"/>
      <c r="K123" s="86"/>
    </row>
    <row r="124" spans="2:11" x14ac:dyDescent="0.2">
      <c r="B124" s="84"/>
      <c r="C124" s="85"/>
      <c r="D124" s="84"/>
      <c r="E124" s="85"/>
      <c r="F124" s="84"/>
      <c r="G124" s="85"/>
      <c r="H124" s="85"/>
      <c r="I124" s="95"/>
      <c r="J124" s="84"/>
      <c r="K124" s="86"/>
    </row>
    <row r="125" spans="2:11" x14ac:dyDescent="0.2">
      <c r="B125" s="84"/>
      <c r="C125" s="85"/>
      <c r="D125" s="84"/>
      <c r="E125" s="85"/>
      <c r="F125" s="84"/>
      <c r="G125" s="85"/>
      <c r="H125" s="85"/>
      <c r="I125" s="95"/>
      <c r="J125" s="84"/>
      <c r="K125" s="86"/>
    </row>
    <row r="126" spans="2:11" x14ac:dyDescent="0.2">
      <c r="B126" s="84"/>
      <c r="C126" s="85"/>
      <c r="D126" s="84"/>
      <c r="E126" s="85"/>
      <c r="F126" s="84"/>
      <c r="G126" s="85"/>
      <c r="H126" s="85"/>
      <c r="I126" s="95"/>
      <c r="J126" s="84"/>
      <c r="K126" s="86"/>
    </row>
    <row r="127" spans="2:11" x14ac:dyDescent="0.2">
      <c r="B127" s="84"/>
      <c r="C127" s="85"/>
      <c r="D127" s="84"/>
      <c r="E127" s="85"/>
      <c r="F127" s="84"/>
      <c r="G127" s="85"/>
      <c r="H127" s="85"/>
      <c r="I127" s="95"/>
      <c r="J127" s="84"/>
      <c r="K127" s="86"/>
    </row>
    <row r="128" spans="2:11" x14ac:dyDescent="0.2">
      <c r="B128" s="84"/>
      <c r="C128" s="85"/>
      <c r="D128" s="84"/>
      <c r="E128" s="85"/>
      <c r="F128" s="84"/>
      <c r="G128" s="85"/>
      <c r="H128" s="85"/>
      <c r="I128" s="95"/>
      <c r="J128" s="84"/>
      <c r="K128" s="86"/>
    </row>
    <row r="129" spans="2:11" x14ac:dyDescent="0.2">
      <c r="B129" s="84"/>
      <c r="C129" s="85"/>
      <c r="D129" s="84"/>
      <c r="E129" s="85"/>
      <c r="F129" s="84"/>
      <c r="G129" s="85"/>
      <c r="H129" s="85"/>
      <c r="I129" s="95"/>
      <c r="J129" s="84"/>
      <c r="K129" s="86"/>
    </row>
    <row r="130" spans="2:11" x14ac:dyDescent="0.2">
      <c r="B130" s="84"/>
      <c r="C130" s="85"/>
      <c r="D130" s="84"/>
      <c r="E130" s="85"/>
      <c r="F130" s="84"/>
      <c r="G130" s="85"/>
      <c r="H130" s="85"/>
      <c r="I130" s="95"/>
      <c r="J130" s="84"/>
      <c r="K130" s="86"/>
    </row>
    <row r="131" spans="2:11" x14ac:dyDescent="0.2">
      <c r="B131" s="84"/>
      <c r="C131" s="85"/>
      <c r="D131" s="84"/>
      <c r="E131" s="85"/>
      <c r="F131" s="84"/>
      <c r="G131" s="85"/>
      <c r="H131" s="85"/>
      <c r="I131" s="95"/>
      <c r="J131" s="84"/>
      <c r="K131" s="86"/>
    </row>
    <row r="132" spans="2:11" x14ac:dyDescent="0.2">
      <c r="B132" s="84"/>
      <c r="C132" s="85"/>
      <c r="D132" s="84"/>
      <c r="E132" s="85"/>
      <c r="F132" s="84"/>
      <c r="G132" s="85"/>
      <c r="H132" s="85"/>
      <c r="I132" s="95"/>
      <c r="J132" s="84"/>
      <c r="K132" s="86"/>
    </row>
    <row r="133" spans="2:11" x14ac:dyDescent="0.2">
      <c r="B133" s="84"/>
      <c r="C133" s="85"/>
      <c r="D133" s="84"/>
      <c r="E133" s="85"/>
      <c r="F133" s="84"/>
      <c r="G133" s="85"/>
      <c r="H133" s="85"/>
      <c r="I133" s="95"/>
      <c r="J133" s="84"/>
      <c r="K133" s="86"/>
    </row>
    <row r="134" spans="2:11" x14ac:dyDescent="0.2">
      <c r="B134" s="84"/>
      <c r="C134" s="85"/>
      <c r="D134" s="84"/>
      <c r="E134" s="85"/>
      <c r="F134" s="84"/>
      <c r="G134" s="85"/>
      <c r="H134" s="85"/>
      <c r="I134" s="95"/>
      <c r="J134" s="84"/>
      <c r="K134" s="86"/>
    </row>
    <row r="135" spans="2:11" x14ac:dyDescent="0.2">
      <c r="B135" s="84"/>
      <c r="C135" s="85"/>
      <c r="D135" s="84"/>
      <c r="E135" s="85"/>
      <c r="F135" s="84"/>
      <c r="G135" s="85"/>
      <c r="H135" s="85"/>
      <c r="I135" s="95"/>
      <c r="J135" s="84"/>
      <c r="K135" s="86"/>
    </row>
    <row r="136" spans="2:11" x14ac:dyDescent="0.2">
      <c r="B136" s="84"/>
      <c r="C136" s="85"/>
      <c r="D136" s="84"/>
      <c r="E136" s="85"/>
      <c r="F136" s="84"/>
      <c r="G136" s="85"/>
      <c r="H136" s="85"/>
      <c r="I136" s="95"/>
      <c r="J136" s="84"/>
      <c r="K136" s="86"/>
    </row>
    <row r="137" spans="2:11" x14ac:dyDescent="0.2">
      <c r="B137" s="84"/>
      <c r="C137" s="85"/>
      <c r="D137" s="84"/>
      <c r="E137" s="85"/>
      <c r="F137" s="84"/>
      <c r="G137" s="85"/>
      <c r="H137" s="85"/>
      <c r="I137" s="95"/>
      <c r="J137" s="84"/>
      <c r="K137" s="86"/>
    </row>
    <row r="138" spans="2:11" x14ac:dyDescent="0.2">
      <c r="B138" s="84"/>
      <c r="C138" s="85"/>
      <c r="D138" s="84"/>
      <c r="E138" s="85"/>
      <c r="F138" s="84"/>
      <c r="G138" s="85"/>
      <c r="H138" s="85"/>
      <c r="I138" s="95"/>
      <c r="J138" s="84"/>
      <c r="K138" s="86"/>
    </row>
    <row r="139" spans="2:11" x14ac:dyDescent="0.2">
      <c r="B139" s="84"/>
      <c r="C139" s="85"/>
      <c r="D139" s="84"/>
      <c r="E139" s="85"/>
      <c r="F139" s="84"/>
      <c r="G139" s="85"/>
      <c r="H139" s="85"/>
      <c r="I139" s="95"/>
      <c r="J139" s="84"/>
      <c r="K139" s="86"/>
    </row>
    <row r="140" spans="2:11" x14ac:dyDescent="0.2">
      <c r="B140" s="84"/>
      <c r="C140" s="85"/>
      <c r="D140" s="84"/>
      <c r="E140" s="85"/>
      <c r="F140" s="84"/>
      <c r="G140" s="85"/>
      <c r="H140" s="85"/>
      <c r="I140" s="95"/>
      <c r="J140" s="84"/>
      <c r="K140" s="86"/>
    </row>
    <row r="141" spans="2:11" x14ac:dyDescent="0.2">
      <c r="B141" s="84"/>
      <c r="C141" s="85"/>
      <c r="D141" s="84"/>
      <c r="E141" s="85"/>
      <c r="F141" s="84"/>
      <c r="G141" s="85"/>
      <c r="H141" s="85"/>
      <c r="I141" s="95"/>
      <c r="J141" s="84"/>
      <c r="K141" s="86"/>
    </row>
    <row r="142" spans="2:11" x14ac:dyDescent="0.2">
      <c r="B142" s="84"/>
      <c r="C142" s="85"/>
      <c r="D142" s="84"/>
      <c r="E142" s="85"/>
      <c r="F142" s="84"/>
      <c r="G142" s="85"/>
      <c r="H142" s="85"/>
      <c r="I142" s="95"/>
      <c r="J142" s="84"/>
      <c r="K142" s="86"/>
    </row>
    <row r="143" spans="2:11" x14ac:dyDescent="0.2">
      <c r="B143" s="84"/>
      <c r="C143" s="85"/>
      <c r="D143" s="84"/>
      <c r="E143" s="85"/>
      <c r="F143" s="84"/>
      <c r="G143" s="85"/>
      <c r="H143" s="85"/>
      <c r="I143" s="95"/>
      <c r="J143" s="84"/>
      <c r="K143" s="86"/>
    </row>
    <row r="144" spans="2:11" x14ac:dyDescent="0.2">
      <c r="B144" s="84"/>
      <c r="C144" s="85"/>
      <c r="D144" s="84"/>
      <c r="E144" s="85"/>
      <c r="F144" s="84"/>
      <c r="G144" s="85"/>
      <c r="H144" s="85"/>
      <c r="I144" s="95"/>
      <c r="J144" s="84"/>
      <c r="K144" s="86"/>
    </row>
    <row r="145" spans="2:11" x14ac:dyDescent="0.2">
      <c r="B145" s="84"/>
      <c r="C145" s="85"/>
      <c r="D145" s="84"/>
      <c r="E145" s="85"/>
      <c r="F145" s="84"/>
      <c r="G145" s="85"/>
      <c r="H145" s="85"/>
      <c r="I145" s="95"/>
      <c r="J145" s="84"/>
      <c r="K145" s="86"/>
    </row>
    <row r="146" spans="2:11" x14ac:dyDescent="0.2">
      <c r="B146" s="84"/>
      <c r="C146" s="85"/>
      <c r="D146" s="84"/>
      <c r="E146" s="85"/>
      <c r="F146" s="84"/>
      <c r="G146" s="85"/>
      <c r="H146" s="85"/>
      <c r="I146" s="95"/>
      <c r="J146" s="84"/>
      <c r="K146" s="86"/>
    </row>
    <row r="147" spans="2:11" x14ac:dyDescent="0.2">
      <c r="B147" s="84"/>
      <c r="C147" s="85"/>
      <c r="D147" s="84"/>
      <c r="E147" s="85"/>
      <c r="F147" s="84"/>
      <c r="G147" s="85"/>
      <c r="H147" s="85"/>
      <c r="I147" s="95"/>
      <c r="J147" s="84"/>
      <c r="K147" s="86"/>
    </row>
    <row r="148" spans="2:11" x14ac:dyDescent="0.2">
      <c r="B148" s="84"/>
      <c r="C148" s="85"/>
      <c r="D148" s="84"/>
      <c r="E148" s="85"/>
      <c r="F148" s="84"/>
      <c r="G148" s="85"/>
      <c r="H148" s="85"/>
      <c r="I148" s="95"/>
      <c r="J148" s="84"/>
      <c r="K148" s="86"/>
    </row>
    <row r="149" spans="2:11" x14ac:dyDescent="0.2">
      <c r="B149" s="84"/>
      <c r="C149" s="85"/>
      <c r="D149" s="84"/>
      <c r="E149" s="85"/>
      <c r="F149" s="84"/>
      <c r="G149" s="85"/>
      <c r="H149" s="85"/>
      <c r="I149" s="95"/>
      <c r="J149" s="84"/>
      <c r="K149" s="86"/>
    </row>
    <row r="150" spans="2:11" x14ac:dyDescent="0.2">
      <c r="B150" s="84"/>
      <c r="C150" s="85"/>
      <c r="D150" s="84"/>
      <c r="E150" s="85"/>
      <c r="F150" s="84"/>
      <c r="G150" s="85"/>
      <c r="H150" s="85"/>
      <c r="I150" s="95"/>
      <c r="J150" s="84"/>
      <c r="K150" s="86"/>
    </row>
    <row r="151" spans="2:11" x14ac:dyDescent="0.2">
      <c r="B151" s="84"/>
      <c r="C151" s="85"/>
      <c r="D151" s="84"/>
      <c r="E151" s="85"/>
      <c r="F151" s="84"/>
      <c r="G151" s="85"/>
      <c r="H151" s="85"/>
      <c r="I151" s="95"/>
      <c r="J151" s="84"/>
      <c r="K151" s="86"/>
    </row>
    <row r="152" spans="2:11" x14ac:dyDescent="0.2">
      <c r="B152" s="84"/>
      <c r="C152" s="85"/>
      <c r="D152" s="84"/>
      <c r="E152" s="85"/>
      <c r="F152" s="84"/>
      <c r="G152" s="85"/>
      <c r="H152" s="85"/>
      <c r="I152" s="95"/>
      <c r="J152" s="84"/>
      <c r="K152" s="86"/>
    </row>
    <row r="153" spans="2:11" x14ac:dyDescent="0.2">
      <c r="B153" s="84"/>
      <c r="C153" s="85"/>
      <c r="D153" s="84"/>
      <c r="E153" s="85"/>
      <c r="F153" s="84"/>
      <c r="G153" s="85"/>
      <c r="H153" s="85"/>
      <c r="I153" s="95"/>
      <c r="J153" s="84"/>
      <c r="K153" s="86"/>
    </row>
    <row r="154" spans="2:11" x14ac:dyDescent="0.2">
      <c r="B154" s="84"/>
      <c r="C154" s="85"/>
      <c r="D154" s="84"/>
      <c r="E154" s="85"/>
      <c r="F154" s="84"/>
      <c r="G154" s="85"/>
      <c r="H154" s="85"/>
      <c r="I154" s="95"/>
      <c r="J154" s="84"/>
      <c r="K154" s="86"/>
    </row>
    <row r="155" spans="2:11" x14ac:dyDescent="0.2">
      <c r="B155" s="84"/>
      <c r="C155" s="85"/>
      <c r="D155" s="84"/>
      <c r="E155" s="85"/>
      <c r="F155" s="84"/>
      <c r="G155" s="85"/>
      <c r="H155" s="85"/>
      <c r="I155" s="95"/>
      <c r="J155" s="84"/>
      <c r="K155" s="86"/>
    </row>
    <row r="156" spans="2:11" x14ac:dyDescent="0.2">
      <c r="B156" s="84"/>
      <c r="C156" s="85"/>
      <c r="D156" s="84"/>
      <c r="E156" s="85"/>
      <c r="F156" s="84"/>
      <c r="G156" s="85"/>
      <c r="H156" s="85"/>
      <c r="I156" s="95"/>
      <c r="J156" s="84"/>
      <c r="K156" s="86"/>
    </row>
    <row r="157" spans="2:11" x14ac:dyDescent="0.2">
      <c r="B157" s="84"/>
      <c r="C157" s="85"/>
      <c r="D157" s="84"/>
      <c r="E157" s="85"/>
      <c r="F157" s="84"/>
      <c r="G157" s="85"/>
      <c r="H157" s="85"/>
      <c r="I157" s="95"/>
      <c r="J157" s="84"/>
      <c r="K157" s="86"/>
    </row>
    <row r="158" spans="2:11" x14ac:dyDescent="0.2">
      <c r="B158" s="84"/>
      <c r="C158" s="85"/>
      <c r="D158" s="84"/>
      <c r="E158" s="85"/>
      <c r="F158" s="84"/>
      <c r="G158" s="85"/>
      <c r="H158" s="85"/>
      <c r="I158" s="95"/>
      <c r="J158" s="84"/>
      <c r="K158" s="86"/>
    </row>
    <row r="159" spans="2:11" x14ac:dyDescent="0.2">
      <c r="B159" s="84"/>
      <c r="C159" s="85"/>
      <c r="D159" s="84"/>
      <c r="E159" s="85"/>
      <c r="F159" s="84"/>
      <c r="G159" s="85"/>
      <c r="H159" s="85"/>
      <c r="I159" s="95"/>
      <c r="J159" s="84"/>
      <c r="K159" s="86"/>
    </row>
    <row r="160" spans="2:11" x14ac:dyDescent="0.2">
      <c r="B160" s="84"/>
      <c r="C160" s="85"/>
      <c r="D160" s="84"/>
      <c r="E160" s="85"/>
      <c r="F160" s="84"/>
      <c r="G160" s="85"/>
      <c r="H160" s="85"/>
      <c r="I160" s="95"/>
      <c r="J160" s="84"/>
      <c r="K160" s="86"/>
    </row>
    <row r="161" spans="2:11" x14ac:dyDescent="0.2">
      <c r="B161" s="84"/>
      <c r="C161" s="85"/>
      <c r="D161" s="84"/>
      <c r="E161" s="85"/>
      <c r="F161" s="84"/>
      <c r="G161" s="85"/>
      <c r="H161" s="85"/>
      <c r="I161" s="95"/>
      <c r="J161" s="84"/>
      <c r="K161" s="86"/>
    </row>
    <row r="162" spans="2:11" x14ac:dyDescent="0.2">
      <c r="B162" s="84"/>
      <c r="C162" s="85"/>
      <c r="D162" s="84"/>
      <c r="E162" s="85"/>
      <c r="F162" s="84"/>
      <c r="G162" s="85"/>
      <c r="H162" s="85"/>
      <c r="I162" s="95"/>
      <c r="J162" s="84"/>
      <c r="K162" s="86"/>
    </row>
    <row r="163" spans="2:11" x14ac:dyDescent="0.2">
      <c r="B163" s="84"/>
      <c r="C163" s="85"/>
      <c r="D163" s="84"/>
      <c r="E163" s="85"/>
      <c r="F163" s="84"/>
      <c r="G163" s="85"/>
      <c r="H163" s="85"/>
      <c r="I163" s="95"/>
      <c r="J163" s="84"/>
      <c r="K163" s="86"/>
    </row>
    <row r="164" spans="2:11" x14ac:dyDescent="0.2">
      <c r="B164" s="84"/>
      <c r="C164" s="85"/>
      <c r="D164" s="84"/>
      <c r="E164" s="85"/>
      <c r="F164" s="84"/>
      <c r="G164" s="85"/>
      <c r="H164" s="85"/>
      <c r="I164" s="95"/>
      <c r="J164" s="84"/>
      <c r="K164" s="86"/>
    </row>
    <row r="165" spans="2:11" x14ac:dyDescent="0.2">
      <c r="B165" s="84"/>
      <c r="C165" s="85"/>
      <c r="D165" s="84"/>
      <c r="E165" s="85"/>
      <c r="F165" s="84"/>
      <c r="G165" s="85"/>
      <c r="H165" s="85"/>
      <c r="I165" s="95"/>
      <c r="J165" s="84"/>
      <c r="K165" s="86"/>
    </row>
    <row r="166" spans="2:11" x14ac:dyDescent="0.2">
      <c r="B166" s="84"/>
      <c r="C166" s="85"/>
      <c r="D166" s="84"/>
      <c r="E166" s="85"/>
      <c r="F166" s="84"/>
      <c r="G166" s="85"/>
      <c r="H166" s="85"/>
      <c r="I166" s="95"/>
      <c r="J166" s="84"/>
      <c r="K166" s="86"/>
    </row>
    <row r="167" spans="2:11" x14ac:dyDescent="0.2">
      <c r="B167" s="84"/>
      <c r="C167" s="85"/>
      <c r="D167" s="84"/>
      <c r="E167" s="85"/>
      <c r="F167" s="84"/>
      <c r="G167" s="85"/>
      <c r="H167" s="85"/>
      <c r="I167" s="95"/>
      <c r="J167" s="84"/>
      <c r="K167" s="86"/>
    </row>
    <row r="168" spans="2:11" x14ac:dyDescent="0.2">
      <c r="B168" s="84"/>
      <c r="C168" s="85"/>
      <c r="D168" s="84"/>
      <c r="E168" s="85"/>
      <c r="F168" s="84"/>
      <c r="G168" s="85"/>
      <c r="H168" s="85"/>
      <c r="I168" s="95"/>
      <c r="J168" s="84"/>
      <c r="K168" s="86"/>
    </row>
    <row r="169" spans="2:11" x14ac:dyDescent="0.2">
      <c r="B169" s="84"/>
      <c r="C169" s="85"/>
      <c r="D169" s="84"/>
      <c r="E169" s="85"/>
      <c r="F169" s="84"/>
      <c r="G169" s="85"/>
      <c r="H169" s="85"/>
      <c r="I169" s="95"/>
      <c r="J169" s="84"/>
      <c r="K169" s="86"/>
    </row>
    <row r="170" spans="2:11" x14ac:dyDescent="0.2">
      <c r="B170" s="84"/>
      <c r="C170" s="85"/>
      <c r="D170" s="84"/>
      <c r="E170" s="85"/>
      <c r="F170" s="84"/>
      <c r="G170" s="85"/>
      <c r="H170" s="85"/>
      <c r="I170" s="95"/>
      <c r="J170" s="84"/>
      <c r="K170" s="86"/>
    </row>
    <row r="171" spans="2:11" x14ac:dyDescent="0.2">
      <c r="B171" s="84"/>
      <c r="C171" s="85"/>
      <c r="D171" s="84"/>
      <c r="E171" s="85"/>
      <c r="F171" s="84"/>
      <c r="G171" s="85"/>
      <c r="H171" s="85"/>
      <c r="I171" s="95"/>
      <c r="J171" s="84"/>
      <c r="K171" s="86"/>
    </row>
    <row r="172" spans="2:11" x14ac:dyDescent="0.2">
      <c r="B172" s="84"/>
      <c r="C172" s="85"/>
      <c r="D172" s="84"/>
      <c r="E172" s="85"/>
      <c r="F172" s="84"/>
      <c r="G172" s="85"/>
      <c r="H172" s="85"/>
      <c r="I172" s="95"/>
      <c r="J172" s="84"/>
      <c r="K172" s="86"/>
    </row>
    <row r="173" spans="2:11" x14ac:dyDescent="0.2">
      <c r="B173" s="84"/>
      <c r="C173" s="85"/>
      <c r="D173" s="84"/>
      <c r="E173" s="85"/>
      <c r="F173" s="84"/>
      <c r="G173" s="85"/>
      <c r="H173" s="85"/>
      <c r="I173" s="95"/>
      <c r="J173" s="84"/>
      <c r="K173" s="86"/>
    </row>
    <row r="174" spans="2:11" x14ac:dyDescent="0.2">
      <c r="B174" s="84"/>
      <c r="C174" s="85"/>
      <c r="D174" s="84"/>
      <c r="E174" s="85"/>
      <c r="F174" s="84"/>
      <c r="G174" s="85"/>
      <c r="H174" s="85"/>
      <c r="I174" s="95"/>
      <c r="J174" s="84"/>
      <c r="K174" s="86"/>
    </row>
    <row r="175" spans="2:11" x14ac:dyDescent="0.2">
      <c r="B175" s="84"/>
      <c r="C175" s="85"/>
      <c r="D175" s="84"/>
      <c r="E175" s="85"/>
      <c r="F175" s="84"/>
      <c r="G175" s="85"/>
      <c r="H175" s="85"/>
      <c r="I175" s="95"/>
      <c r="J175" s="84"/>
      <c r="K175" s="86"/>
    </row>
    <row r="176" spans="2:11" x14ac:dyDescent="0.2">
      <c r="B176" s="84"/>
      <c r="C176" s="85"/>
      <c r="D176" s="84"/>
      <c r="E176" s="85"/>
      <c r="F176" s="84"/>
      <c r="G176" s="85"/>
      <c r="H176" s="85"/>
      <c r="I176" s="95"/>
      <c r="J176" s="84"/>
      <c r="K176" s="86"/>
    </row>
    <row r="177" spans="2:11" x14ac:dyDescent="0.2">
      <c r="B177" s="84"/>
      <c r="C177" s="85"/>
      <c r="D177" s="84"/>
      <c r="E177" s="85"/>
      <c r="F177" s="84"/>
      <c r="G177" s="85"/>
      <c r="H177" s="85"/>
      <c r="I177" s="95"/>
      <c r="J177" s="84"/>
      <c r="K177" s="86"/>
    </row>
    <row r="178" spans="2:11" x14ac:dyDescent="0.2">
      <c r="B178" s="84"/>
      <c r="C178" s="85"/>
      <c r="D178" s="84"/>
      <c r="E178" s="85"/>
      <c r="F178" s="84"/>
      <c r="G178" s="85"/>
      <c r="H178" s="85"/>
      <c r="I178" s="95"/>
      <c r="J178" s="84"/>
      <c r="K178" s="86"/>
    </row>
    <row r="179" spans="2:11" x14ac:dyDescent="0.2">
      <c r="B179" s="84"/>
      <c r="C179" s="85"/>
      <c r="D179" s="84"/>
      <c r="E179" s="85"/>
      <c r="F179" s="84"/>
      <c r="G179" s="85"/>
      <c r="H179" s="85"/>
      <c r="I179" s="95"/>
      <c r="J179" s="84"/>
      <c r="K179" s="86"/>
    </row>
    <row r="180" spans="2:11" x14ac:dyDescent="0.2">
      <c r="B180" s="84"/>
      <c r="C180" s="85"/>
      <c r="D180" s="84"/>
      <c r="E180" s="85"/>
      <c r="F180" s="84"/>
      <c r="G180" s="85"/>
      <c r="H180" s="85"/>
      <c r="I180" s="95"/>
      <c r="J180" s="84"/>
      <c r="K180" s="86"/>
    </row>
    <row r="181" spans="2:11" x14ac:dyDescent="0.2">
      <c r="B181" s="84"/>
      <c r="C181" s="85"/>
      <c r="D181" s="84"/>
      <c r="E181" s="85"/>
      <c r="F181" s="84"/>
      <c r="G181" s="85"/>
      <c r="H181" s="85"/>
      <c r="I181" s="95"/>
      <c r="J181" s="84"/>
      <c r="K181" s="86"/>
    </row>
    <row r="182" spans="2:11" x14ac:dyDescent="0.2">
      <c r="B182" s="84"/>
      <c r="C182" s="85"/>
      <c r="D182" s="84"/>
      <c r="E182" s="85"/>
      <c r="F182" s="84"/>
      <c r="G182" s="85"/>
      <c r="H182" s="85"/>
      <c r="I182" s="95"/>
      <c r="J182" s="84"/>
      <c r="K182" s="86"/>
    </row>
    <row r="183" spans="2:11" x14ac:dyDescent="0.2">
      <c r="B183" s="84"/>
      <c r="C183" s="85"/>
      <c r="D183" s="84"/>
      <c r="E183" s="85"/>
      <c r="F183" s="84"/>
      <c r="G183" s="85"/>
      <c r="H183" s="85"/>
      <c r="I183" s="95"/>
      <c r="J183" s="84"/>
      <c r="K183" s="86"/>
    </row>
    <row r="184" spans="2:11" x14ac:dyDescent="0.2">
      <c r="B184" s="84"/>
      <c r="C184" s="85"/>
      <c r="D184" s="84"/>
      <c r="E184" s="85"/>
      <c r="F184" s="84"/>
      <c r="G184" s="85"/>
      <c r="H184" s="85"/>
      <c r="I184" s="95"/>
      <c r="J184" s="84"/>
      <c r="K184" s="86"/>
    </row>
    <row r="185" spans="2:11" x14ac:dyDescent="0.2">
      <c r="B185" s="84"/>
      <c r="C185" s="85"/>
      <c r="D185" s="84"/>
      <c r="E185" s="85"/>
      <c r="F185" s="84"/>
      <c r="G185" s="85"/>
      <c r="H185" s="85"/>
      <c r="I185" s="95"/>
      <c r="J185" s="84"/>
      <c r="K185" s="86"/>
    </row>
    <row r="186" spans="2:11" x14ac:dyDescent="0.2">
      <c r="B186" s="84"/>
      <c r="C186" s="85"/>
      <c r="D186" s="84"/>
      <c r="E186" s="85"/>
      <c r="F186" s="84"/>
      <c r="G186" s="85"/>
      <c r="H186" s="85"/>
      <c r="I186" s="95"/>
      <c r="J186" s="84"/>
      <c r="K186" s="86"/>
    </row>
    <row r="187" spans="2:11" x14ac:dyDescent="0.2">
      <c r="B187" s="84"/>
      <c r="C187" s="85"/>
      <c r="D187" s="84"/>
      <c r="E187" s="85"/>
      <c r="F187" s="84"/>
      <c r="G187" s="85"/>
      <c r="H187" s="85"/>
      <c r="I187" s="95"/>
      <c r="J187" s="84"/>
      <c r="K187" s="86"/>
    </row>
    <row r="188" spans="2:11" x14ac:dyDescent="0.2">
      <c r="B188" s="84"/>
      <c r="C188" s="85"/>
      <c r="D188" s="84"/>
      <c r="E188" s="85"/>
      <c r="F188" s="84"/>
      <c r="G188" s="85"/>
      <c r="H188" s="85"/>
      <c r="I188" s="95"/>
      <c r="J188" s="84"/>
      <c r="K188" s="86"/>
    </row>
    <row r="189" spans="2:11" x14ac:dyDescent="0.2">
      <c r="B189" s="84"/>
      <c r="C189" s="85"/>
      <c r="D189" s="84"/>
      <c r="E189" s="85"/>
      <c r="F189" s="84"/>
      <c r="G189" s="85"/>
      <c r="H189" s="85"/>
      <c r="I189" s="95"/>
      <c r="J189" s="84"/>
      <c r="K189" s="86"/>
    </row>
    <row r="190" spans="2:11" x14ac:dyDescent="0.2">
      <c r="B190" s="84"/>
      <c r="C190" s="85"/>
      <c r="D190" s="84"/>
      <c r="E190" s="85"/>
      <c r="F190" s="84"/>
      <c r="G190" s="85"/>
      <c r="H190" s="85"/>
      <c r="I190" s="95"/>
      <c r="J190" s="84"/>
      <c r="K190" s="86"/>
    </row>
    <row r="191" spans="2:11" x14ac:dyDescent="0.2">
      <c r="B191" s="84"/>
      <c r="C191" s="85"/>
      <c r="D191" s="84"/>
      <c r="E191" s="85"/>
      <c r="F191" s="84"/>
      <c r="G191" s="85"/>
      <c r="H191" s="85"/>
      <c r="I191" s="95"/>
      <c r="J191" s="84"/>
      <c r="K191" s="86"/>
    </row>
    <row r="192" spans="2:11" x14ac:dyDescent="0.2">
      <c r="B192" s="84"/>
      <c r="C192" s="85"/>
      <c r="D192" s="84"/>
      <c r="E192" s="85"/>
      <c r="F192" s="84"/>
      <c r="G192" s="85"/>
      <c r="H192" s="85"/>
      <c r="I192" s="95"/>
      <c r="J192" s="84"/>
      <c r="K192" s="86"/>
    </row>
    <row r="193" spans="2:11" x14ac:dyDescent="0.2">
      <c r="B193" s="84"/>
      <c r="C193" s="85"/>
      <c r="D193" s="84"/>
      <c r="E193" s="85"/>
      <c r="F193" s="84"/>
      <c r="G193" s="85"/>
      <c r="H193" s="85"/>
      <c r="I193" s="95"/>
      <c r="J193" s="84"/>
      <c r="K193" s="86"/>
    </row>
    <row r="194" spans="2:11" x14ac:dyDescent="0.2">
      <c r="B194" s="84"/>
      <c r="C194" s="85"/>
      <c r="D194" s="84"/>
      <c r="E194" s="85"/>
      <c r="F194" s="84"/>
      <c r="G194" s="85"/>
      <c r="H194" s="85"/>
      <c r="I194" s="95"/>
      <c r="J194" s="84"/>
      <c r="K194" s="86"/>
    </row>
    <row r="195" spans="2:11" x14ac:dyDescent="0.2">
      <c r="B195" s="84"/>
      <c r="C195" s="85"/>
      <c r="D195" s="84"/>
      <c r="E195" s="85"/>
      <c r="F195" s="84"/>
      <c r="G195" s="85"/>
      <c r="H195" s="85"/>
      <c r="I195" s="95"/>
      <c r="J195" s="84"/>
      <c r="K195" s="86"/>
    </row>
    <row r="196" spans="2:11" x14ac:dyDescent="0.2">
      <c r="B196" s="84"/>
      <c r="C196" s="85"/>
      <c r="D196" s="84"/>
      <c r="E196" s="85"/>
      <c r="F196" s="84"/>
      <c r="G196" s="85"/>
      <c r="H196" s="85"/>
      <c r="I196" s="95"/>
      <c r="J196" s="84"/>
      <c r="K196" s="86"/>
    </row>
    <row r="197" spans="2:11" x14ac:dyDescent="0.2">
      <c r="B197" s="84"/>
      <c r="C197" s="85"/>
      <c r="D197" s="84"/>
      <c r="E197" s="85"/>
      <c r="F197" s="84"/>
      <c r="G197" s="85"/>
      <c r="H197" s="85"/>
      <c r="I197" s="95"/>
      <c r="J197" s="84"/>
      <c r="K197" s="86"/>
    </row>
    <row r="198" spans="2:11" x14ac:dyDescent="0.2">
      <c r="B198" s="84"/>
      <c r="C198" s="85"/>
      <c r="D198" s="84"/>
      <c r="E198" s="85"/>
      <c r="F198" s="84"/>
      <c r="G198" s="85"/>
      <c r="H198" s="85"/>
      <c r="I198" s="95"/>
      <c r="J198" s="84"/>
      <c r="K198" s="86"/>
    </row>
    <row r="199" spans="2:11" x14ac:dyDescent="0.2">
      <c r="B199" s="84"/>
      <c r="C199" s="85"/>
      <c r="D199" s="84"/>
      <c r="E199" s="85"/>
      <c r="F199" s="84"/>
      <c r="G199" s="85"/>
      <c r="H199" s="85"/>
      <c r="I199" s="95"/>
      <c r="J199" s="84"/>
      <c r="K199" s="86"/>
    </row>
    <row r="200" spans="2:11" x14ac:dyDescent="0.2">
      <c r="B200" s="84"/>
      <c r="C200" s="85"/>
      <c r="D200" s="84"/>
      <c r="E200" s="85"/>
      <c r="F200" s="84"/>
      <c r="G200" s="85"/>
      <c r="H200" s="85"/>
      <c r="I200" s="95"/>
      <c r="J200" s="84"/>
      <c r="K200" s="86"/>
    </row>
    <row r="201" spans="2:11" x14ac:dyDescent="0.2">
      <c r="B201" s="84"/>
      <c r="C201" s="85"/>
      <c r="D201" s="84"/>
      <c r="E201" s="85"/>
      <c r="F201" s="84"/>
      <c r="G201" s="85"/>
      <c r="H201" s="85"/>
      <c r="I201" s="95"/>
      <c r="J201" s="84"/>
      <c r="K201" s="86"/>
    </row>
    <row r="202" spans="2:11" x14ac:dyDescent="0.2">
      <c r="B202" s="84"/>
      <c r="C202" s="85"/>
      <c r="D202" s="84"/>
      <c r="E202" s="85"/>
      <c r="F202" s="84"/>
      <c r="G202" s="85"/>
      <c r="H202" s="85"/>
      <c r="I202" s="95"/>
      <c r="J202" s="84"/>
      <c r="K202" s="86"/>
    </row>
    <row r="203" spans="2:11" x14ac:dyDescent="0.2">
      <c r="B203" s="84"/>
      <c r="C203" s="85"/>
      <c r="D203" s="84"/>
      <c r="E203" s="85"/>
      <c r="F203" s="84"/>
      <c r="G203" s="85"/>
      <c r="H203" s="85"/>
      <c r="I203" s="95"/>
      <c r="J203" s="84"/>
      <c r="K203" s="86"/>
    </row>
    <row r="204" spans="2:11" x14ac:dyDescent="0.2">
      <c r="B204" s="84"/>
      <c r="C204" s="85"/>
      <c r="D204" s="84"/>
      <c r="E204" s="85"/>
      <c r="F204" s="84"/>
      <c r="G204" s="85"/>
      <c r="H204" s="85"/>
      <c r="I204" s="95"/>
      <c r="J204" s="84"/>
      <c r="K204" s="86"/>
    </row>
    <row r="205" spans="2:11" x14ac:dyDescent="0.2">
      <c r="B205" s="84"/>
      <c r="C205" s="85"/>
      <c r="D205" s="84"/>
      <c r="E205" s="85"/>
      <c r="F205" s="84"/>
      <c r="G205" s="85"/>
      <c r="H205" s="85"/>
      <c r="I205" s="95"/>
      <c r="J205" s="84"/>
      <c r="K205" s="86"/>
    </row>
    <row r="206" spans="2:11" x14ac:dyDescent="0.2">
      <c r="B206" s="84"/>
      <c r="C206" s="85"/>
      <c r="D206" s="84"/>
      <c r="E206" s="85"/>
      <c r="F206" s="84"/>
      <c r="G206" s="85"/>
      <c r="H206" s="85"/>
      <c r="I206" s="95"/>
      <c r="J206" s="84"/>
      <c r="K206" s="86"/>
    </row>
    <row r="207" spans="2:11" x14ac:dyDescent="0.2">
      <c r="B207" s="84"/>
      <c r="C207" s="85"/>
      <c r="D207" s="84"/>
      <c r="E207" s="85"/>
      <c r="F207" s="84"/>
      <c r="G207" s="85"/>
      <c r="H207" s="85"/>
      <c r="I207" s="95"/>
      <c r="J207" s="84"/>
      <c r="K207" s="86"/>
    </row>
    <row r="208" spans="2:11" x14ac:dyDescent="0.2">
      <c r="B208" s="84"/>
      <c r="C208" s="85"/>
      <c r="D208" s="84"/>
      <c r="E208" s="85"/>
      <c r="F208" s="84"/>
      <c r="G208" s="85"/>
      <c r="H208" s="85"/>
      <c r="I208" s="95"/>
      <c r="J208" s="84"/>
      <c r="K208" s="86"/>
    </row>
    <row r="209" spans="2:11" x14ac:dyDescent="0.2">
      <c r="B209" s="84"/>
      <c r="C209" s="85"/>
      <c r="D209" s="84"/>
      <c r="E209" s="85"/>
      <c r="F209" s="84"/>
      <c r="G209" s="85"/>
      <c r="H209" s="85"/>
      <c r="I209" s="95"/>
      <c r="J209" s="84"/>
      <c r="K209" s="86"/>
    </row>
    <row r="210" spans="2:11" x14ac:dyDescent="0.2">
      <c r="B210" s="84"/>
      <c r="C210" s="85"/>
      <c r="D210" s="84"/>
      <c r="E210" s="85"/>
      <c r="F210" s="84"/>
      <c r="G210" s="85"/>
      <c r="H210" s="85"/>
      <c r="I210" s="95"/>
      <c r="J210" s="84"/>
      <c r="K210" s="86"/>
    </row>
    <row r="211" spans="2:11" x14ac:dyDescent="0.2">
      <c r="B211" s="84"/>
      <c r="C211" s="85"/>
      <c r="D211" s="84"/>
      <c r="E211" s="85"/>
      <c r="F211" s="84"/>
      <c r="G211" s="85"/>
      <c r="H211" s="85"/>
      <c r="I211" s="95"/>
      <c r="J211" s="84"/>
      <c r="K211" s="86"/>
    </row>
    <row r="212" spans="2:11" x14ac:dyDescent="0.2">
      <c r="B212" s="84"/>
      <c r="C212" s="85"/>
      <c r="D212" s="84"/>
      <c r="E212" s="85"/>
      <c r="F212" s="84"/>
      <c r="G212" s="85"/>
      <c r="H212" s="85"/>
      <c r="I212" s="95"/>
      <c r="J212" s="84"/>
      <c r="K212" s="86"/>
    </row>
    <row r="213" spans="2:11" x14ac:dyDescent="0.2">
      <c r="B213" s="84"/>
      <c r="C213" s="85"/>
      <c r="D213" s="84"/>
      <c r="E213" s="85"/>
      <c r="F213" s="84"/>
      <c r="G213" s="85"/>
      <c r="H213" s="85"/>
      <c r="I213" s="95"/>
      <c r="J213" s="84"/>
      <c r="K213" s="86"/>
    </row>
    <row r="214" spans="2:11" x14ac:dyDescent="0.2">
      <c r="B214" s="84"/>
      <c r="C214" s="85"/>
      <c r="D214" s="84"/>
      <c r="E214" s="85"/>
      <c r="F214" s="84"/>
      <c r="G214" s="85"/>
      <c r="H214" s="85"/>
      <c r="I214" s="95"/>
      <c r="J214" s="84"/>
      <c r="K214" s="86"/>
    </row>
    <row r="215" spans="2:11" x14ac:dyDescent="0.2">
      <c r="B215" s="84"/>
      <c r="C215" s="85"/>
      <c r="D215" s="84"/>
      <c r="E215" s="85"/>
      <c r="F215" s="84"/>
      <c r="G215" s="85"/>
      <c r="H215" s="85"/>
      <c r="I215" s="95"/>
      <c r="J215" s="84"/>
      <c r="K215" s="86"/>
    </row>
    <row r="216" spans="2:11" x14ac:dyDescent="0.2">
      <c r="B216" s="84"/>
      <c r="C216" s="85"/>
      <c r="D216" s="84"/>
      <c r="E216" s="85"/>
      <c r="F216" s="84"/>
      <c r="G216" s="85"/>
      <c r="H216" s="85"/>
      <c r="I216" s="95"/>
      <c r="J216" s="84"/>
      <c r="K216" s="86"/>
    </row>
    <row r="217" spans="2:11" x14ac:dyDescent="0.2">
      <c r="B217" s="84"/>
      <c r="C217" s="85"/>
      <c r="D217" s="84"/>
      <c r="E217" s="85"/>
      <c r="F217" s="84"/>
      <c r="G217" s="85"/>
      <c r="H217" s="85"/>
      <c r="I217" s="95"/>
      <c r="J217" s="84"/>
      <c r="K217" s="86"/>
    </row>
    <row r="218" spans="2:11" x14ac:dyDescent="0.2">
      <c r="B218" s="84"/>
      <c r="C218" s="85"/>
      <c r="D218" s="84"/>
      <c r="E218" s="85"/>
      <c r="F218" s="84"/>
      <c r="G218" s="85"/>
      <c r="H218" s="85"/>
      <c r="I218" s="95"/>
      <c r="J218" s="84"/>
      <c r="K218" s="86"/>
    </row>
    <row r="219" spans="2:11" x14ac:dyDescent="0.2">
      <c r="B219" s="84"/>
      <c r="C219" s="85"/>
      <c r="D219" s="84"/>
      <c r="E219" s="85"/>
      <c r="F219" s="84"/>
      <c r="G219" s="85"/>
      <c r="H219" s="85"/>
      <c r="I219" s="95"/>
      <c r="J219" s="84"/>
      <c r="K219" s="86"/>
    </row>
    <row r="220" spans="2:11" x14ac:dyDescent="0.2">
      <c r="B220" s="84"/>
      <c r="C220" s="85"/>
      <c r="D220" s="84"/>
      <c r="E220" s="85"/>
      <c r="F220" s="84"/>
      <c r="G220" s="85"/>
      <c r="H220" s="85"/>
      <c r="I220" s="95"/>
      <c r="J220" s="84"/>
      <c r="K220" s="86"/>
    </row>
    <row r="221" spans="2:11" x14ac:dyDescent="0.2">
      <c r="B221" s="84"/>
      <c r="C221" s="85"/>
      <c r="D221" s="84"/>
      <c r="E221" s="85"/>
      <c r="F221" s="84"/>
      <c r="G221" s="85"/>
      <c r="H221" s="85"/>
      <c r="I221" s="95"/>
      <c r="J221" s="84"/>
      <c r="K221" s="86"/>
    </row>
    <row r="222" spans="2:11" x14ac:dyDescent="0.2">
      <c r="B222" s="84"/>
      <c r="C222" s="85"/>
      <c r="D222" s="84"/>
      <c r="E222" s="85"/>
      <c r="F222" s="84"/>
      <c r="G222" s="85"/>
      <c r="H222" s="85"/>
      <c r="I222" s="95"/>
      <c r="J222" s="84"/>
      <c r="K222" s="86"/>
    </row>
    <row r="223" spans="2:11" x14ac:dyDescent="0.2">
      <c r="B223" s="84"/>
      <c r="C223" s="85"/>
      <c r="D223" s="84"/>
      <c r="E223" s="85"/>
      <c r="F223" s="84"/>
      <c r="G223" s="85"/>
      <c r="H223" s="85"/>
      <c r="I223" s="95"/>
      <c r="J223" s="84"/>
      <c r="K223" s="86"/>
    </row>
    <row r="224" spans="2:11" x14ac:dyDescent="0.2">
      <c r="B224" s="84"/>
      <c r="C224" s="85"/>
      <c r="D224" s="84"/>
      <c r="E224" s="85"/>
      <c r="F224" s="84"/>
      <c r="G224" s="85"/>
      <c r="H224" s="85"/>
      <c r="I224" s="95"/>
      <c r="J224" s="84"/>
      <c r="K224" s="86"/>
    </row>
    <row r="225" spans="2:11" x14ac:dyDescent="0.2">
      <c r="B225" s="84"/>
      <c r="C225" s="85"/>
      <c r="D225" s="84"/>
      <c r="E225" s="85"/>
      <c r="F225" s="84"/>
      <c r="G225" s="85"/>
      <c r="H225" s="85"/>
      <c r="I225" s="95"/>
      <c r="J225" s="84"/>
      <c r="K225" s="86"/>
    </row>
    <row r="226" spans="2:11" x14ac:dyDescent="0.2">
      <c r="B226" s="84"/>
      <c r="C226" s="85"/>
      <c r="D226" s="84"/>
      <c r="E226" s="85"/>
      <c r="F226" s="84"/>
      <c r="G226" s="85"/>
      <c r="H226" s="85"/>
      <c r="I226" s="95"/>
      <c r="J226" s="84"/>
      <c r="K226" s="86"/>
    </row>
    <row r="227" spans="2:11" x14ac:dyDescent="0.2">
      <c r="B227" s="84"/>
      <c r="C227" s="85"/>
      <c r="D227" s="84"/>
      <c r="E227" s="85"/>
      <c r="F227" s="84"/>
      <c r="G227" s="85"/>
      <c r="H227" s="85"/>
      <c r="I227" s="95"/>
      <c r="J227" s="84"/>
      <c r="K227" s="86"/>
    </row>
    <row r="228" spans="2:11" x14ac:dyDescent="0.2">
      <c r="B228" s="84"/>
      <c r="C228" s="85"/>
      <c r="D228" s="84"/>
      <c r="E228" s="85"/>
      <c r="F228" s="84"/>
      <c r="G228" s="85"/>
      <c r="H228" s="85"/>
      <c r="I228" s="95"/>
      <c r="J228" s="84"/>
      <c r="K228" s="86"/>
    </row>
    <row r="229" spans="2:11" x14ac:dyDescent="0.2">
      <c r="B229" s="84"/>
      <c r="C229" s="85"/>
      <c r="D229" s="84"/>
      <c r="E229" s="85"/>
      <c r="F229" s="84"/>
      <c r="G229" s="85"/>
      <c r="H229" s="85"/>
      <c r="I229" s="95"/>
      <c r="J229" s="84"/>
      <c r="K229" s="86"/>
    </row>
    <row r="230" spans="2:11" x14ac:dyDescent="0.2">
      <c r="B230" s="84"/>
      <c r="C230" s="85"/>
      <c r="D230" s="84"/>
      <c r="E230" s="85"/>
      <c r="F230" s="84"/>
      <c r="G230" s="85"/>
      <c r="H230" s="85"/>
      <c r="I230" s="95"/>
      <c r="J230" s="84"/>
      <c r="K230" s="86"/>
    </row>
    <row r="231" spans="2:11" x14ac:dyDescent="0.2">
      <c r="B231" s="84"/>
      <c r="C231" s="85"/>
      <c r="D231" s="84"/>
      <c r="E231" s="85"/>
      <c r="F231" s="84"/>
      <c r="G231" s="85"/>
      <c r="H231" s="85"/>
      <c r="I231" s="95"/>
      <c r="J231" s="84"/>
      <c r="K231" s="86"/>
    </row>
    <row r="232" spans="2:11" x14ac:dyDescent="0.2">
      <c r="B232" s="84"/>
      <c r="C232" s="85"/>
      <c r="D232" s="84"/>
      <c r="E232" s="85"/>
      <c r="F232" s="84"/>
      <c r="G232" s="85"/>
      <c r="H232" s="85"/>
      <c r="I232" s="95"/>
      <c r="J232" s="84"/>
      <c r="K232" s="86"/>
    </row>
    <row r="233" spans="2:11" x14ac:dyDescent="0.2">
      <c r="B233" s="84"/>
      <c r="C233" s="85"/>
      <c r="D233" s="84"/>
      <c r="E233" s="85"/>
      <c r="F233" s="84"/>
      <c r="G233" s="85"/>
      <c r="H233" s="85"/>
      <c r="I233" s="95"/>
      <c r="J233" s="84"/>
      <c r="K233" s="86"/>
    </row>
    <row r="234" spans="2:11" x14ac:dyDescent="0.2">
      <c r="B234" s="84"/>
      <c r="C234" s="85"/>
      <c r="D234" s="84"/>
      <c r="E234" s="85"/>
      <c r="F234" s="84"/>
      <c r="G234" s="85"/>
      <c r="H234" s="85"/>
      <c r="I234" s="95"/>
      <c r="J234" s="84"/>
      <c r="K234" s="86"/>
    </row>
    <row r="235" spans="2:11" x14ac:dyDescent="0.2">
      <c r="B235" s="84"/>
      <c r="C235" s="85"/>
      <c r="D235" s="84"/>
      <c r="E235" s="85"/>
      <c r="F235" s="84"/>
      <c r="G235" s="85"/>
      <c r="H235" s="85"/>
      <c r="I235" s="95"/>
      <c r="J235" s="84"/>
      <c r="K235" s="86"/>
    </row>
    <row r="236" spans="2:11" x14ac:dyDescent="0.2">
      <c r="B236" s="84"/>
      <c r="C236" s="85"/>
      <c r="D236" s="84"/>
      <c r="E236" s="85"/>
      <c r="F236" s="84"/>
      <c r="G236" s="85"/>
      <c r="H236" s="85"/>
      <c r="I236" s="95"/>
      <c r="J236" s="84"/>
      <c r="K236" s="86"/>
    </row>
    <row r="237" spans="2:11" x14ac:dyDescent="0.2">
      <c r="B237" s="84"/>
      <c r="C237" s="85"/>
      <c r="D237" s="84"/>
      <c r="E237" s="85"/>
      <c r="F237" s="84"/>
      <c r="G237" s="85"/>
      <c r="H237" s="85"/>
      <c r="I237" s="95"/>
      <c r="J237" s="84"/>
      <c r="K237" s="86"/>
    </row>
    <row r="238" spans="2:11" x14ac:dyDescent="0.2">
      <c r="B238" s="84"/>
      <c r="C238" s="85"/>
      <c r="D238" s="84"/>
      <c r="E238" s="85"/>
      <c r="F238" s="84"/>
      <c r="G238" s="85"/>
      <c r="H238" s="85"/>
      <c r="I238" s="95"/>
      <c r="J238" s="84"/>
      <c r="K238" s="86"/>
    </row>
    <row r="239" spans="2:11" x14ac:dyDescent="0.2">
      <c r="B239" s="84"/>
      <c r="C239" s="85"/>
      <c r="D239" s="84"/>
      <c r="E239" s="85"/>
      <c r="F239" s="84"/>
      <c r="G239" s="85"/>
      <c r="H239" s="85"/>
      <c r="I239" s="95"/>
      <c r="J239" s="84"/>
      <c r="K239" s="86"/>
    </row>
    <row r="240" spans="2:11" x14ac:dyDescent="0.2">
      <c r="B240" s="84"/>
      <c r="C240" s="85"/>
      <c r="D240" s="84"/>
      <c r="E240" s="85"/>
      <c r="F240" s="84"/>
      <c r="G240" s="85"/>
      <c r="H240" s="85"/>
      <c r="I240" s="95"/>
      <c r="J240" s="84"/>
      <c r="K240" s="86"/>
    </row>
    <row r="241" spans="2:11" x14ac:dyDescent="0.2">
      <c r="B241" s="84"/>
      <c r="C241" s="85"/>
      <c r="D241" s="84"/>
      <c r="E241" s="85"/>
      <c r="F241" s="84"/>
      <c r="G241" s="85"/>
      <c r="H241" s="85"/>
      <c r="I241" s="95"/>
      <c r="J241" s="84"/>
      <c r="K241" s="86"/>
    </row>
    <row r="242" spans="2:11" x14ac:dyDescent="0.2">
      <c r="B242" s="84"/>
      <c r="C242" s="85"/>
      <c r="D242" s="84"/>
      <c r="E242" s="85"/>
      <c r="F242" s="84"/>
      <c r="G242" s="85"/>
      <c r="H242" s="85"/>
      <c r="I242" s="95"/>
      <c r="J242" s="84"/>
      <c r="K242" s="86"/>
    </row>
    <row r="243" spans="2:11" x14ac:dyDescent="0.2">
      <c r="B243" s="84"/>
      <c r="C243" s="85"/>
      <c r="D243" s="84"/>
      <c r="E243" s="85"/>
      <c r="F243" s="84"/>
      <c r="G243" s="85"/>
      <c r="H243" s="85"/>
      <c r="I243" s="95"/>
      <c r="J243" s="84"/>
      <c r="K243" s="86"/>
    </row>
    <row r="244" spans="2:11" x14ac:dyDescent="0.2">
      <c r="B244" s="84"/>
      <c r="C244" s="85"/>
      <c r="D244" s="84"/>
      <c r="E244" s="85"/>
      <c r="F244" s="84"/>
      <c r="G244" s="85"/>
      <c r="H244" s="85"/>
      <c r="I244" s="95"/>
      <c r="J244" s="84"/>
      <c r="K244" s="86"/>
    </row>
    <row r="245" spans="2:11" x14ac:dyDescent="0.2">
      <c r="B245" s="84"/>
      <c r="C245" s="85"/>
      <c r="D245" s="84"/>
      <c r="E245" s="85"/>
      <c r="F245" s="84"/>
      <c r="G245" s="85"/>
      <c r="H245" s="85"/>
      <c r="I245" s="95"/>
      <c r="J245" s="84"/>
      <c r="K245" s="86"/>
    </row>
    <row r="246" spans="2:11" x14ac:dyDescent="0.2">
      <c r="B246" s="84"/>
      <c r="C246" s="85"/>
      <c r="D246" s="84"/>
      <c r="E246" s="85"/>
      <c r="F246" s="84"/>
      <c r="G246" s="85"/>
      <c r="H246" s="85"/>
      <c r="I246" s="95"/>
      <c r="J246" s="84"/>
      <c r="K246" s="86"/>
    </row>
    <row r="247" spans="2:11" x14ac:dyDescent="0.2">
      <c r="B247" s="84"/>
      <c r="C247" s="85"/>
      <c r="D247" s="84"/>
      <c r="E247" s="85"/>
      <c r="F247" s="84"/>
      <c r="G247" s="85"/>
      <c r="H247" s="85"/>
      <c r="I247" s="95"/>
      <c r="J247" s="84"/>
      <c r="K247" s="86"/>
    </row>
    <row r="248" spans="2:11" x14ac:dyDescent="0.2">
      <c r="B248" s="84"/>
      <c r="C248" s="85"/>
      <c r="D248" s="84"/>
      <c r="E248" s="85"/>
      <c r="F248" s="84"/>
      <c r="G248" s="85"/>
      <c r="H248" s="85"/>
      <c r="I248" s="95"/>
      <c r="J248" s="84"/>
      <c r="K248" s="86"/>
    </row>
    <row r="249" spans="2:11" x14ac:dyDescent="0.2">
      <c r="B249" s="84"/>
      <c r="C249" s="85"/>
      <c r="D249" s="84"/>
      <c r="E249" s="85"/>
      <c r="F249" s="84"/>
      <c r="G249" s="85"/>
      <c r="H249" s="85"/>
      <c r="I249" s="95"/>
      <c r="J249" s="84"/>
      <c r="K249" s="86"/>
    </row>
    <row r="250" spans="2:11" x14ac:dyDescent="0.2">
      <c r="B250" s="84"/>
      <c r="C250" s="85"/>
      <c r="D250" s="84"/>
      <c r="E250" s="85"/>
      <c r="F250" s="84"/>
      <c r="G250" s="85"/>
      <c r="H250" s="85"/>
      <c r="I250" s="95"/>
      <c r="J250" s="84"/>
      <c r="K250" s="86"/>
    </row>
    <row r="251" spans="2:11" x14ac:dyDescent="0.2">
      <c r="B251" s="84"/>
      <c r="C251" s="85"/>
      <c r="D251" s="84"/>
      <c r="E251" s="85"/>
      <c r="F251" s="84"/>
      <c r="G251" s="85"/>
      <c r="H251" s="85"/>
      <c r="I251" s="95"/>
      <c r="J251" s="84"/>
      <c r="K251" s="86"/>
    </row>
    <row r="252" spans="2:11" x14ac:dyDescent="0.2">
      <c r="B252" s="84"/>
      <c r="C252" s="85"/>
      <c r="D252" s="84"/>
      <c r="E252" s="85"/>
      <c r="F252" s="84"/>
      <c r="G252" s="85"/>
      <c r="H252" s="85"/>
      <c r="I252" s="95"/>
      <c r="J252" s="84"/>
      <c r="K252" s="86"/>
    </row>
    <row r="253" spans="2:11" x14ac:dyDescent="0.2">
      <c r="B253" s="84"/>
      <c r="C253" s="85"/>
      <c r="D253" s="84"/>
      <c r="E253" s="85"/>
      <c r="F253" s="84"/>
      <c r="G253" s="85"/>
      <c r="H253" s="85"/>
      <c r="I253" s="95"/>
      <c r="J253" s="84"/>
      <c r="K253" s="86"/>
    </row>
    <row r="254" spans="2:11" x14ac:dyDescent="0.2">
      <c r="B254" s="84"/>
      <c r="C254" s="85"/>
      <c r="D254" s="84"/>
      <c r="E254" s="85"/>
      <c r="F254" s="84"/>
      <c r="G254" s="85"/>
      <c r="H254" s="85"/>
      <c r="I254" s="95"/>
      <c r="J254" s="84"/>
      <c r="K254" s="86"/>
    </row>
    <row r="255" spans="2:11" x14ac:dyDescent="0.2">
      <c r="B255" s="84"/>
      <c r="C255" s="85"/>
      <c r="D255" s="84"/>
      <c r="E255" s="85"/>
      <c r="F255" s="84"/>
      <c r="G255" s="85"/>
      <c r="H255" s="85"/>
      <c r="I255" s="95"/>
      <c r="J255" s="84"/>
      <c r="K255" s="86"/>
    </row>
    <row r="256" spans="2:11" x14ac:dyDescent="0.2">
      <c r="B256" s="84"/>
      <c r="C256" s="85"/>
      <c r="D256" s="84"/>
      <c r="E256" s="85"/>
      <c r="F256" s="84"/>
      <c r="G256" s="85"/>
      <c r="H256" s="85"/>
      <c r="I256" s="95"/>
      <c r="J256" s="84"/>
      <c r="K256" s="86"/>
    </row>
    <row r="257" spans="2:11" x14ac:dyDescent="0.2">
      <c r="B257" s="84"/>
      <c r="C257" s="85"/>
      <c r="D257" s="84"/>
      <c r="E257" s="85"/>
      <c r="F257" s="84"/>
      <c r="G257" s="85"/>
      <c r="H257" s="85"/>
      <c r="I257" s="95"/>
      <c r="J257" s="84"/>
      <c r="K257" s="86"/>
    </row>
    <row r="258" spans="2:11" x14ac:dyDescent="0.2">
      <c r="B258" s="84"/>
      <c r="C258" s="85"/>
      <c r="D258" s="84"/>
      <c r="E258" s="85"/>
      <c r="F258" s="84"/>
      <c r="G258" s="85"/>
      <c r="H258" s="85"/>
      <c r="I258" s="95"/>
      <c r="J258" s="84"/>
      <c r="K258" s="86"/>
    </row>
    <row r="259" spans="2:11" x14ac:dyDescent="0.2">
      <c r="B259" s="84"/>
      <c r="C259" s="85"/>
      <c r="D259" s="84"/>
      <c r="E259" s="85"/>
      <c r="F259" s="84"/>
      <c r="G259" s="85"/>
      <c r="H259" s="85"/>
      <c r="I259" s="95"/>
      <c r="J259" s="84"/>
      <c r="K259" s="86"/>
    </row>
    <row r="260" spans="2:11" x14ac:dyDescent="0.2">
      <c r="B260" s="84"/>
      <c r="C260" s="85"/>
      <c r="D260" s="84"/>
      <c r="E260" s="85"/>
      <c r="F260" s="84"/>
      <c r="G260" s="85"/>
      <c r="H260" s="85"/>
      <c r="I260" s="95"/>
      <c r="J260" s="84"/>
      <c r="K260" s="86"/>
    </row>
    <row r="261" spans="2:11" x14ac:dyDescent="0.2">
      <c r="B261" s="84"/>
      <c r="C261" s="85"/>
      <c r="D261" s="84"/>
      <c r="E261" s="85"/>
      <c r="F261" s="84"/>
      <c r="G261" s="85"/>
      <c r="H261" s="85"/>
      <c r="I261" s="95"/>
      <c r="J261" s="84"/>
      <c r="K261" s="86"/>
    </row>
    <row r="262" spans="2:11" x14ac:dyDescent="0.2">
      <c r="B262" s="84"/>
      <c r="C262" s="85"/>
      <c r="D262" s="84"/>
      <c r="E262" s="85"/>
      <c r="F262" s="84"/>
      <c r="G262" s="85"/>
      <c r="H262" s="85"/>
      <c r="I262" s="95"/>
      <c r="J262" s="84"/>
      <c r="K262" s="86"/>
    </row>
    <row r="263" spans="2:11" x14ac:dyDescent="0.2">
      <c r="B263" s="84"/>
      <c r="C263" s="85"/>
      <c r="D263" s="84"/>
      <c r="E263" s="85"/>
      <c r="F263" s="84"/>
      <c r="G263" s="85"/>
      <c r="H263" s="85"/>
      <c r="I263" s="95"/>
      <c r="J263" s="84"/>
      <c r="K263" s="86"/>
    </row>
    <row r="264" spans="2:11" x14ac:dyDescent="0.2">
      <c r="B264" s="84"/>
      <c r="C264" s="85"/>
      <c r="D264" s="84"/>
      <c r="E264" s="85"/>
      <c r="F264" s="84"/>
      <c r="G264" s="85"/>
      <c r="H264" s="85"/>
      <c r="I264" s="95"/>
      <c r="J264" s="84"/>
      <c r="K264" s="86"/>
    </row>
    <row r="265" spans="2:11" x14ac:dyDescent="0.2">
      <c r="B265" s="84"/>
      <c r="C265" s="85"/>
      <c r="D265" s="84"/>
      <c r="E265" s="85"/>
      <c r="F265" s="84"/>
      <c r="G265" s="85"/>
      <c r="H265" s="85"/>
      <c r="I265" s="95"/>
      <c r="J265" s="84"/>
      <c r="K265" s="86"/>
    </row>
    <row r="266" spans="2:11" x14ac:dyDescent="0.2">
      <c r="B266" s="84"/>
      <c r="C266" s="85"/>
      <c r="D266" s="84"/>
      <c r="E266" s="85"/>
      <c r="F266" s="84"/>
      <c r="G266" s="85"/>
      <c r="H266" s="85"/>
      <c r="I266" s="95"/>
      <c r="J266" s="84"/>
      <c r="K266" s="86"/>
    </row>
    <row r="267" spans="2:11" x14ac:dyDescent="0.2">
      <c r="B267" s="84"/>
      <c r="C267" s="85"/>
      <c r="D267" s="84"/>
      <c r="E267" s="85"/>
      <c r="F267" s="84"/>
      <c r="G267" s="85"/>
      <c r="H267" s="85"/>
      <c r="I267" s="95"/>
      <c r="J267" s="84"/>
      <c r="K267" s="86"/>
    </row>
    <row r="268" spans="2:11" x14ac:dyDescent="0.2">
      <c r="B268" s="84"/>
      <c r="C268" s="85"/>
      <c r="D268" s="84"/>
      <c r="E268" s="85"/>
      <c r="F268" s="84"/>
      <c r="G268" s="85"/>
      <c r="H268" s="85"/>
      <c r="I268" s="95"/>
      <c r="J268" s="84"/>
      <c r="K268" s="86"/>
    </row>
    <row r="269" spans="2:11" x14ac:dyDescent="0.2">
      <c r="B269" s="84"/>
      <c r="C269" s="85"/>
      <c r="D269" s="84"/>
      <c r="E269" s="85"/>
      <c r="F269" s="84"/>
      <c r="G269" s="85"/>
      <c r="H269" s="85"/>
      <c r="I269" s="95"/>
      <c r="J269" s="84"/>
      <c r="K269" s="86"/>
    </row>
    <row r="270" spans="2:11" x14ac:dyDescent="0.2">
      <c r="B270" s="84"/>
      <c r="C270" s="85"/>
      <c r="D270" s="84"/>
      <c r="E270" s="85"/>
      <c r="F270" s="84"/>
      <c r="G270" s="85"/>
      <c r="H270" s="85"/>
      <c r="I270" s="95"/>
      <c r="J270" s="84"/>
      <c r="K270" s="86"/>
    </row>
    <row r="271" spans="2:11" x14ac:dyDescent="0.2">
      <c r="B271" s="84"/>
      <c r="C271" s="85"/>
      <c r="D271" s="84"/>
      <c r="E271" s="85"/>
      <c r="F271" s="84"/>
      <c r="G271" s="85"/>
      <c r="H271" s="85"/>
      <c r="I271" s="95"/>
      <c r="J271" s="84"/>
      <c r="K271" s="86"/>
    </row>
    <row r="272" spans="2:11" x14ac:dyDescent="0.2">
      <c r="B272" s="84"/>
      <c r="C272" s="85"/>
      <c r="D272" s="84"/>
      <c r="E272" s="85"/>
      <c r="F272" s="84"/>
      <c r="G272" s="85"/>
      <c r="H272" s="85"/>
      <c r="I272" s="95"/>
      <c r="J272" s="84"/>
      <c r="K272" s="86"/>
    </row>
    <row r="273" spans="2:11" x14ac:dyDescent="0.2">
      <c r="B273" s="84"/>
      <c r="C273" s="85"/>
      <c r="D273" s="84"/>
      <c r="E273" s="85"/>
      <c r="F273" s="84"/>
      <c r="G273" s="85"/>
      <c r="H273" s="85"/>
      <c r="I273" s="95"/>
      <c r="J273" s="84"/>
      <c r="K273" s="86"/>
    </row>
    <row r="274" spans="2:11" x14ac:dyDescent="0.2">
      <c r="B274" s="84"/>
      <c r="C274" s="85"/>
      <c r="D274" s="84"/>
      <c r="E274" s="85"/>
      <c r="F274" s="84"/>
      <c r="G274" s="85"/>
      <c r="H274" s="85"/>
      <c r="I274" s="95"/>
      <c r="J274" s="84"/>
      <c r="K274" s="86"/>
    </row>
    <row r="275" spans="2:11" x14ac:dyDescent="0.2">
      <c r="B275" s="84"/>
      <c r="C275" s="85"/>
      <c r="D275" s="84"/>
      <c r="E275" s="85"/>
      <c r="F275" s="84"/>
      <c r="G275" s="85"/>
      <c r="H275" s="85"/>
      <c r="I275" s="95"/>
      <c r="J275" s="84"/>
      <c r="K275" s="86"/>
    </row>
    <row r="276" spans="2:11" x14ac:dyDescent="0.2">
      <c r="B276" s="84"/>
      <c r="C276" s="85"/>
      <c r="D276" s="84"/>
      <c r="E276" s="85"/>
      <c r="F276" s="84"/>
      <c r="G276" s="85"/>
      <c r="H276" s="85"/>
      <c r="I276" s="95"/>
      <c r="J276" s="84"/>
      <c r="K276" s="86"/>
    </row>
    <row r="277" spans="2:11" x14ac:dyDescent="0.2">
      <c r="B277" s="84"/>
      <c r="C277" s="85"/>
      <c r="D277" s="84"/>
      <c r="E277" s="85"/>
      <c r="F277" s="84"/>
      <c r="G277" s="85"/>
      <c r="H277" s="85"/>
      <c r="I277" s="95"/>
      <c r="J277" s="84"/>
      <c r="K277" s="86"/>
    </row>
    <row r="278" spans="2:11" x14ac:dyDescent="0.2">
      <c r="B278" s="84"/>
      <c r="C278" s="85"/>
      <c r="D278" s="84"/>
      <c r="E278" s="85"/>
      <c r="F278" s="84"/>
      <c r="G278" s="85"/>
      <c r="H278" s="85"/>
      <c r="I278" s="95"/>
      <c r="J278" s="84"/>
      <c r="K278" s="86"/>
    </row>
    <row r="279" spans="2:11" x14ac:dyDescent="0.2">
      <c r="B279" s="84"/>
      <c r="C279" s="85"/>
      <c r="D279" s="84"/>
      <c r="E279" s="85"/>
      <c r="F279" s="84"/>
      <c r="G279" s="85"/>
      <c r="H279" s="85"/>
      <c r="I279" s="95"/>
      <c r="J279" s="84"/>
      <c r="K279" s="86"/>
    </row>
    <row r="280" spans="2:11" x14ac:dyDescent="0.2">
      <c r="B280" s="84"/>
      <c r="C280" s="85"/>
      <c r="D280" s="84"/>
      <c r="E280" s="85"/>
      <c r="F280" s="84"/>
      <c r="G280" s="85"/>
      <c r="H280" s="85"/>
      <c r="I280" s="95"/>
      <c r="J280" s="84"/>
      <c r="K280" s="86"/>
    </row>
    <row r="281" spans="2:11" x14ac:dyDescent="0.2">
      <c r="B281" s="84"/>
      <c r="C281" s="85"/>
      <c r="D281" s="84"/>
      <c r="E281" s="85"/>
      <c r="F281" s="84"/>
      <c r="G281" s="85"/>
      <c r="H281" s="85"/>
      <c r="I281" s="95"/>
      <c r="J281" s="84"/>
      <c r="K281" s="86"/>
    </row>
    <row r="282" spans="2:11" x14ac:dyDescent="0.2">
      <c r="B282" s="84"/>
      <c r="C282" s="85"/>
      <c r="D282" s="84"/>
      <c r="E282" s="85"/>
      <c r="F282" s="84"/>
      <c r="G282" s="85"/>
      <c r="H282" s="85"/>
      <c r="I282" s="95"/>
      <c r="J282" s="84"/>
      <c r="K282" s="86"/>
    </row>
    <row r="283" spans="2:11" x14ac:dyDescent="0.2">
      <c r="B283" s="84"/>
      <c r="C283" s="85"/>
      <c r="D283" s="84"/>
      <c r="E283" s="85"/>
      <c r="F283" s="84"/>
      <c r="G283" s="85"/>
      <c r="H283" s="85"/>
      <c r="I283" s="95"/>
      <c r="J283" s="84"/>
      <c r="K283" s="86"/>
    </row>
    <row r="284" spans="2:11" x14ac:dyDescent="0.2">
      <c r="B284" s="84"/>
      <c r="C284" s="85"/>
      <c r="D284" s="84"/>
      <c r="E284" s="85"/>
      <c r="F284" s="84"/>
      <c r="G284" s="85"/>
      <c r="H284" s="85"/>
      <c r="I284" s="95"/>
      <c r="J284" s="84"/>
      <c r="K284" s="86"/>
    </row>
    <row r="285" spans="2:11" x14ac:dyDescent="0.2">
      <c r="B285" s="84"/>
      <c r="C285" s="85"/>
      <c r="D285" s="84"/>
      <c r="E285" s="85"/>
      <c r="F285" s="84"/>
      <c r="G285" s="85"/>
      <c r="H285" s="85"/>
      <c r="I285" s="95"/>
      <c r="J285" s="84"/>
      <c r="K285" s="86"/>
    </row>
    <row r="286" spans="2:11" x14ac:dyDescent="0.2">
      <c r="B286" s="84"/>
      <c r="C286" s="85"/>
      <c r="D286" s="84"/>
      <c r="E286" s="85"/>
      <c r="F286" s="84"/>
      <c r="G286" s="85"/>
      <c r="H286" s="85"/>
      <c r="I286" s="95"/>
      <c r="J286" s="84"/>
      <c r="K286" s="86"/>
    </row>
    <row r="287" spans="2:11" x14ac:dyDescent="0.2">
      <c r="B287" s="84"/>
      <c r="C287" s="85"/>
      <c r="D287" s="84"/>
      <c r="E287" s="85"/>
      <c r="F287" s="84"/>
      <c r="G287" s="85"/>
      <c r="H287" s="85"/>
      <c r="I287" s="95"/>
      <c r="J287" s="84"/>
      <c r="K287" s="86"/>
    </row>
    <row r="288" spans="2:11" x14ac:dyDescent="0.2">
      <c r="B288" s="84"/>
      <c r="C288" s="85"/>
      <c r="D288" s="84"/>
      <c r="E288" s="85"/>
      <c r="F288" s="84"/>
      <c r="G288" s="85"/>
      <c r="H288" s="85"/>
      <c r="I288" s="95"/>
      <c r="J288" s="84"/>
      <c r="K288" s="86"/>
    </row>
    <row r="289" spans="2:11" x14ac:dyDescent="0.2">
      <c r="B289" s="84"/>
      <c r="C289" s="85"/>
      <c r="D289" s="84"/>
      <c r="E289" s="85"/>
      <c r="F289" s="84"/>
      <c r="G289" s="85"/>
      <c r="H289" s="85"/>
      <c r="I289" s="95"/>
      <c r="J289" s="84"/>
      <c r="K289" s="86"/>
    </row>
    <row r="290" spans="2:11" x14ac:dyDescent="0.2">
      <c r="B290" s="84"/>
      <c r="C290" s="85"/>
      <c r="D290" s="84"/>
      <c r="E290" s="85"/>
      <c r="F290" s="84"/>
      <c r="G290" s="85"/>
      <c r="H290" s="85"/>
      <c r="I290" s="95"/>
      <c r="J290" s="84"/>
      <c r="K290" s="86"/>
    </row>
    <row r="291" spans="2:11" x14ac:dyDescent="0.2">
      <c r="B291" s="84"/>
      <c r="C291" s="85"/>
      <c r="D291" s="84"/>
      <c r="E291" s="85"/>
      <c r="F291" s="84"/>
      <c r="G291" s="85"/>
      <c r="H291" s="85"/>
      <c r="I291" s="95"/>
      <c r="J291" s="84"/>
      <c r="K291" s="86"/>
    </row>
    <row r="292" spans="2:11" x14ac:dyDescent="0.2">
      <c r="B292" s="84"/>
      <c r="C292" s="85"/>
      <c r="D292" s="84"/>
      <c r="E292" s="85"/>
      <c r="F292" s="84"/>
      <c r="G292" s="85"/>
      <c r="H292" s="85"/>
      <c r="I292" s="95"/>
      <c r="J292" s="84"/>
      <c r="K292" s="86"/>
    </row>
    <row r="293" spans="2:11" x14ac:dyDescent="0.2">
      <c r="B293" s="84"/>
      <c r="C293" s="85"/>
      <c r="D293" s="84"/>
      <c r="E293" s="85"/>
      <c r="F293" s="84"/>
      <c r="G293" s="85"/>
      <c r="H293" s="85"/>
      <c r="I293" s="95"/>
      <c r="J293" s="84"/>
      <c r="K293" s="86"/>
    </row>
    <row r="294" spans="2:11" x14ac:dyDescent="0.2">
      <c r="B294" s="84"/>
      <c r="C294" s="85"/>
      <c r="D294" s="84"/>
      <c r="E294" s="85"/>
      <c r="F294" s="84"/>
      <c r="G294" s="85"/>
      <c r="H294" s="85"/>
      <c r="I294" s="95"/>
      <c r="J294" s="84"/>
      <c r="K294" s="86"/>
    </row>
    <row r="295" spans="2:11" x14ac:dyDescent="0.2">
      <c r="B295" s="84"/>
      <c r="C295" s="85"/>
      <c r="D295" s="84"/>
      <c r="E295" s="85"/>
      <c r="F295" s="84"/>
      <c r="G295" s="85"/>
      <c r="H295" s="85"/>
      <c r="I295" s="95"/>
      <c r="J295" s="84"/>
      <c r="K295" s="86"/>
    </row>
    <row r="296" spans="2:11" x14ac:dyDescent="0.2">
      <c r="B296" s="84"/>
      <c r="C296" s="85"/>
      <c r="D296" s="84"/>
      <c r="E296" s="85"/>
      <c r="F296" s="84"/>
      <c r="G296" s="85"/>
      <c r="H296" s="85"/>
      <c r="I296" s="95"/>
      <c r="J296" s="84"/>
      <c r="K296" s="86"/>
    </row>
    <row r="297" spans="2:11" x14ac:dyDescent="0.2">
      <c r="B297" s="84"/>
      <c r="C297" s="85"/>
      <c r="D297" s="84"/>
      <c r="E297" s="85"/>
      <c r="F297" s="84"/>
      <c r="G297" s="85"/>
      <c r="H297" s="85"/>
      <c r="I297" s="95"/>
      <c r="J297" s="84"/>
      <c r="K297" s="86"/>
    </row>
    <row r="298" spans="2:11" x14ac:dyDescent="0.2">
      <c r="B298" s="84"/>
      <c r="C298" s="85"/>
      <c r="D298" s="84"/>
      <c r="E298" s="85"/>
      <c r="F298" s="84"/>
      <c r="G298" s="85"/>
      <c r="H298" s="85"/>
      <c r="I298" s="95"/>
      <c r="J298" s="84"/>
      <c r="K298" s="86"/>
    </row>
    <row r="299" spans="2:11" x14ac:dyDescent="0.2">
      <c r="B299" s="84"/>
      <c r="C299" s="85"/>
      <c r="D299" s="84"/>
      <c r="E299" s="85"/>
      <c r="F299" s="84"/>
      <c r="G299" s="85"/>
      <c r="H299" s="85"/>
      <c r="I299" s="95"/>
      <c r="J299" s="84"/>
      <c r="K299" s="86"/>
    </row>
    <row r="300" spans="2:11" x14ac:dyDescent="0.2">
      <c r="B300" s="84"/>
      <c r="C300" s="85"/>
      <c r="D300" s="84"/>
      <c r="E300" s="85"/>
      <c r="F300" s="84"/>
      <c r="G300" s="85"/>
      <c r="H300" s="85"/>
      <c r="I300" s="95"/>
      <c r="J300" s="84"/>
      <c r="K300" s="86"/>
    </row>
    <row r="301" spans="2:11" x14ac:dyDescent="0.2">
      <c r="B301" s="84"/>
      <c r="C301" s="85"/>
      <c r="D301" s="84"/>
      <c r="E301" s="85"/>
      <c r="F301" s="84"/>
      <c r="G301" s="85"/>
      <c r="H301" s="85"/>
      <c r="I301" s="95"/>
      <c r="J301" s="84"/>
      <c r="K301" s="86"/>
    </row>
    <row r="302" spans="2:11" x14ac:dyDescent="0.2">
      <c r="B302" s="84"/>
      <c r="C302" s="85"/>
      <c r="D302" s="84"/>
      <c r="E302" s="85"/>
      <c r="F302" s="84"/>
      <c r="G302" s="85"/>
      <c r="H302" s="85"/>
      <c r="I302" s="95"/>
      <c r="J302" s="84"/>
      <c r="K302" s="86"/>
    </row>
    <row r="303" spans="2:11" x14ac:dyDescent="0.2">
      <c r="B303" s="84"/>
      <c r="C303" s="85"/>
      <c r="D303" s="84"/>
      <c r="E303" s="85"/>
      <c r="F303" s="84"/>
      <c r="G303" s="85"/>
      <c r="H303" s="85"/>
      <c r="I303" s="95"/>
      <c r="J303" s="84"/>
      <c r="K303" s="86"/>
    </row>
    <row r="304" spans="2:11" x14ac:dyDescent="0.2">
      <c r="B304" s="84"/>
      <c r="C304" s="85"/>
      <c r="D304" s="84"/>
      <c r="E304" s="85"/>
      <c r="F304" s="84"/>
      <c r="G304" s="85"/>
      <c r="H304" s="85"/>
      <c r="I304" s="95"/>
      <c r="J304" s="84"/>
      <c r="K304" s="86"/>
    </row>
    <row r="305" spans="2:11" x14ac:dyDescent="0.2">
      <c r="B305" s="84"/>
      <c r="C305" s="85"/>
      <c r="D305" s="84"/>
      <c r="E305" s="85"/>
      <c r="F305" s="84"/>
      <c r="G305" s="85"/>
      <c r="H305" s="85"/>
      <c r="I305" s="95"/>
      <c r="J305" s="84"/>
      <c r="K305" s="86"/>
    </row>
    <row r="306" spans="2:11" x14ac:dyDescent="0.2">
      <c r="B306" s="84"/>
      <c r="C306" s="85"/>
      <c r="D306" s="84"/>
      <c r="E306" s="85"/>
      <c r="F306" s="84"/>
      <c r="G306" s="85"/>
      <c r="H306" s="85"/>
      <c r="I306" s="95"/>
      <c r="J306" s="84"/>
      <c r="K306" s="86"/>
    </row>
  </sheetData>
  <autoFilter ref="B7:K8" xr:uid="{00000000-0009-0000-0000-000005000000}"/>
  <mergeCells count="12">
    <mergeCell ref="B1:K1"/>
    <mergeCell ref="B3:K3"/>
    <mergeCell ref="H7:H8"/>
    <mergeCell ref="E7:E8"/>
    <mergeCell ref="D7:D8"/>
    <mergeCell ref="C7:C8"/>
    <mergeCell ref="B7:B8"/>
    <mergeCell ref="G7:G8"/>
    <mergeCell ref="I7:I8"/>
    <mergeCell ref="J7:J8"/>
    <mergeCell ref="K7:K8"/>
    <mergeCell ref="F7:F8"/>
  </mergeCells>
  <conditionalFormatting sqref="G39:G118">
    <cfRule type="duplicateValues" dxfId="1" priority="2"/>
  </conditionalFormatting>
  <conditionalFormatting sqref="G9:G38">
    <cfRule type="duplicateValues" dxfId="0" priority="1"/>
  </conditionalFormatting>
  <pageMargins left="0.23622047244094491" right="0.23622047244094491"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21"/>
  <sheetViews>
    <sheetView topLeftCell="F1" workbookViewId="0">
      <selection activeCell="O26" sqref="O26"/>
    </sheetView>
  </sheetViews>
  <sheetFormatPr baseColWidth="10" defaultColWidth="11.5703125" defaultRowHeight="12.75" x14ac:dyDescent="0.2"/>
  <cols>
    <col min="1" max="1" width="14" style="3" customWidth="1"/>
    <col min="2" max="2" width="9.7109375" style="3" customWidth="1"/>
    <col min="3" max="3" width="9.28515625" style="3" bestFit="1" customWidth="1"/>
    <col min="4" max="4" width="15" style="3" customWidth="1"/>
    <col min="5" max="5" width="16.85546875" style="3" customWidth="1"/>
    <col min="6" max="6" width="25.140625" style="3" customWidth="1"/>
    <col min="7" max="7" width="17.140625" style="3" customWidth="1"/>
    <col min="8" max="8" width="38" style="3" customWidth="1"/>
    <col min="9" max="9" width="11.28515625" style="3" customWidth="1"/>
    <col min="10" max="10" width="13.42578125" style="3" customWidth="1"/>
    <col min="11" max="11" width="10.7109375" style="3" customWidth="1"/>
    <col min="12" max="12" width="14.85546875" style="3" customWidth="1"/>
    <col min="13" max="13" width="8.7109375" style="3" customWidth="1"/>
    <col min="14" max="14" width="19" style="3" customWidth="1"/>
    <col min="15" max="16384" width="11.5703125" style="3"/>
  </cols>
  <sheetData>
    <row r="1" spans="1:14" x14ac:dyDescent="0.2">
      <c r="A1" s="206" t="s">
        <v>34</v>
      </c>
      <c r="B1" s="206"/>
      <c r="C1" s="206"/>
      <c r="D1" s="206"/>
      <c r="E1" s="206"/>
      <c r="F1" s="206"/>
      <c r="G1" s="206"/>
      <c r="H1" s="206"/>
      <c r="I1" s="206"/>
      <c r="J1" s="206"/>
      <c r="K1" s="206"/>
      <c r="L1" s="206"/>
      <c r="M1" s="206"/>
      <c r="N1" s="206"/>
    </row>
    <row r="2" spans="1:14" ht="6" customHeight="1" thickBot="1" x14ac:dyDescent="0.25">
      <c r="B2" s="4"/>
      <c r="C2" s="4"/>
      <c r="I2" s="4"/>
    </row>
    <row r="3" spans="1:14" ht="29.25" customHeight="1" thickBot="1" x14ac:dyDescent="0.25">
      <c r="A3" s="207" t="s">
        <v>35</v>
      </c>
      <c r="B3" s="208"/>
      <c r="C3" s="208"/>
      <c r="D3" s="208"/>
      <c r="E3" s="208"/>
      <c r="F3" s="208"/>
      <c r="G3" s="208"/>
      <c r="H3" s="208"/>
      <c r="I3" s="208"/>
      <c r="J3" s="208"/>
      <c r="K3" s="208"/>
      <c r="L3" s="208"/>
      <c r="M3" s="208"/>
      <c r="N3" s="209"/>
    </row>
    <row r="4" spans="1:14" x14ac:dyDescent="0.2">
      <c r="B4" s="7"/>
      <c r="C4" s="7"/>
      <c r="D4" s="8"/>
      <c r="E4" s="8"/>
      <c r="F4" s="8"/>
      <c r="G4" s="8"/>
      <c r="H4" s="8"/>
      <c r="I4" s="7"/>
      <c r="J4" s="8"/>
      <c r="K4" s="8"/>
    </row>
    <row r="5" spans="1:14" x14ac:dyDescent="0.2">
      <c r="A5" s="3" t="s">
        <v>7</v>
      </c>
      <c r="B5" s="19" t="s">
        <v>66</v>
      </c>
      <c r="C5" s="19"/>
      <c r="E5" s="6" t="s">
        <v>178</v>
      </c>
      <c r="F5" s="6"/>
      <c r="G5" s="6"/>
      <c r="H5" s="106"/>
      <c r="I5" s="6"/>
      <c r="K5" s="6"/>
      <c r="L5" s="3" t="s">
        <v>8</v>
      </c>
      <c r="M5" s="221" t="s">
        <v>322</v>
      </c>
      <c r="N5" s="221"/>
    </row>
    <row r="6" spans="1:14" ht="6" customHeight="1" x14ac:dyDescent="0.2">
      <c r="B6" s="6"/>
      <c r="C6" s="6"/>
      <c r="E6" s="6"/>
      <c r="F6" s="6"/>
      <c r="G6" s="6"/>
      <c r="H6" s="6"/>
      <c r="I6" s="6"/>
      <c r="J6" s="6"/>
      <c r="K6" s="6"/>
    </row>
    <row r="7" spans="1:14" s="36" customFormat="1" ht="33.75" x14ac:dyDescent="0.25">
      <c r="A7" s="33" t="s">
        <v>36</v>
      </c>
      <c r="B7" s="33" t="s">
        <v>37</v>
      </c>
      <c r="C7" s="33" t="s">
        <v>38</v>
      </c>
      <c r="D7" s="33" t="s">
        <v>39</v>
      </c>
      <c r="E7" s="33" t="s">
        <v>39</v>
      </c>
      <c r="F7" s="33" t="s">
        <v>40</v>
      </c>
      <c r="G7" s="33" t="s">
        <v>41</v>
      </c>
      <c r="H7" s="33" t="s">
        <v>42</v>
      </c>
      <c r="I7" s="33" t="s">
        <v>43</v>
      </c>
      <c r="J7" s="34" t="s">
        <v>44</v>
      </c>
      <c r="K7" s="35" t="s">
        <v>45</v>
      </c>
      <c r="L7" s="33" t="s">
        <v>46</v>
      </c>
      <c r="M7" s="33" t="s">
        <v>47</v>
      </c>
      <c r="N7" s="33" t="s">
        <v>48</v>
      </c>
    </row>
    <row r="8" spans="1:14" ht="72" customHeight="1" x14ac:dyDescent="0.2">
      <c r="A8" s="115">
        <v>20131257750</v>
      </c>
      <c r="B8" s="117">
        <v>2021</v>
      </c>
      <c r="C8" s="130">
        <v>44511</v>
      </c>
      <c r="D8" s="117">
        <v>4</v>
      </c>
      <c r="E8" s="117" t="s">
        <v>146</v>
      </c>
      <c r="F8" s="118" t="s">
        <v>109</v>
      </c>
      <c r="G8" s="117" t="s">
        <v>147</v>
      </c>
      <c r="H8" s="126" t="s">
        <v>190</v>
      </c>
      <c r="I8" s="119" t="s">
        <v>148</v>
      </c>
      <c r="J8" s="133" t="s">
        <v>690</v>
      </c>
      <c r="K8" s="175">
        <v>795.12</v>
      </c>
      <c r="L8" s="109">
        <v>44800</v>
      </c>
      <c r="M8" s="120" t="s">
        <v>198</v>
      </c>
      <c r="N8" s="126"/>
    </row>
    <row r="9" spans="1:14" ht="43.5" customHeight="1" x14ac:dyDescent="0.2">
      <c r="A9" s="115">
        <v>20131257750</v>
      </c>
      <c r="B9" s="117">
        <v>2021</v>
      </c>
      <c r="C9" s="130">
        <v>44511</v>
      </c>
      <c r="D9" s="117">
        <v>4</v>
      </c>
      <c r="E9" s="117" t="s">
        <v>149</v>
      </c>
      <c r="F9" s="118" t="s">
        <v>150</v>
      </c>
      <c r="G9" s="117" t="s">
        <v>147</v>
      </c>
      <c r="H9" s="124" t="s">
        <v>151</v>
      </c>
      <c r="I9" s="119" t="s">
        <v>152</v>
      </c>
      <c r="J9" s="133" t="s">
        <v>691</v>
      </c>
      <c r="K9" s="136">
        <v>1297.94</v>
      </c>
      <c r="L9" s="109">
        <v>44800</v>
      </c>
      <c r="M9" s="120" t="s">
        <v>199</v>
      </c>
      <c r="N9" s="132"/>
    </row>
    <row r="10" spans="1:14" ht="41.25" customHeight="1" x14ac:dyDescent="0.2">
      <c r="A10" s="115">
        <v>20131257750</v>
      </c>
      <c r="B10" s="117">
        <v>2021</v>
      </c>
      <c r="C10" s="130">
        <v>44511</v>
      </c>
      <c r="D10" s="117">
        <v>4</v>
      </c>
      <c r="E10" s="117" t="s">
        <v>149</v>
      </c>
      <c r="F10" s="118" t="s">
        <v>179</v>
      </c>
      <c r="G10" s="117" t="s">
        <v>147</v>
      </c>
      <c r="H10" s="124" t="s">
        <v>151</v>
      </c>
      <c r="I10" s="119" t="s">
        <v>152</v>
      </c>
      <c r="J10" s="133" t="s">
        <v>692</v>
      </c>
      <c r="K10" s="137">
        <v>3357.07</v>
      </c>
      <c r="L10" s="109">
        <v>44800</v>
      </c>
      <c r="M10" s="120" t="s">
        <v>200</v>
      </c>
      <c r="N10" s="132"/>
    </row>
    <row r="11" spans="1:14" ht="48" customHeight="1" x14ac:dyDescent="0.2">
      <c r="A11" s="115">
        <v>20131257750</v>
      </c>
      <c r="B11" s="117">
        <v>2021</v>
      </c>
      <c r="C11" s="130">
        <v>44511</v>
      </c>
      <c r="D11" s="117">
        <v>4</v>
      </c>
      <c r="E11" s="117" t="s">
        <v>149</v>
      </c>
      <c r="F11" s="118" t="s">
        <v>180</v>
      </c>
      <c r="G11" s="117" t="s">
        <v>147</v>
      </c>
      <c r="H11" s="124" t="s">
        <v>151</v>
      </c>
      <c r="I11" s="119" t="s">
        <v>152</v>
      </c>
      <c r="J11" s="133" t="s">
        <v>693</v>
      </c>
      <c r="K11" s="137">
        <v>2249.36</v>
      </c>
      <c r="L11" s="109">
        <v>44800</v>
      </c>
      <c r="M11" s="120" t="s">
        <v>153</v>
      </c>
      <c r="N11" s="134"/>
    </row>
    <row r="12" spans="1:14" ht="54.75" customHeight="1" x14ac:dyDescent="0.2">
      <c r="A12" s="115">
        <v>20131257750</v>
      </c>
      <c r="B12" s="117">
        <v>2021</v>
      </c>
      <c r="C12" s="130">
        <v>44511</v>
      </c>
      <c r="D12" s="117">
        <v>4</v>
      </c>
      <c r="E12" s="117" t="s">
        <v>149</v>
      </c>
      <c r="F12" s="118" t="s">
        <v>181</v>
      </c>
      <c r="G12" s="117" t="s">
        <v>147</v>
      </c>
      <c r="H12" s="124" t="s">
        <v>151</v>
      </c>
      <c r="I12" s="119" t="s">
        <v>152</v>
      </c>
      <c r="J12" s="133" t="s">
        <v>694</v>
      </c>
      <c r="K12" s="137">
        <v>485.48</v>
      </c>
      <c r="L12" s="109">
        <v>44800</v>
      </c>
      <c r="M12" s="120" t="s">
        <v>201</v>
      </c>
      <c r="N12" s="132"/>
    </row>
    <row r="13" spans="1:14" ht="46.5" customHeight="1" x14ac:dyDescent="0.2">
      <c r="A13" s="115">
        <v>20131257750</v>
      </c>
      <c r="B13" s="117">
        <v>2021</v>
      </c>
      <c r="C13" s="130">
        <v>44511</v>
      </c>
      <c r="D13" s="117">
        <v>4</v>
      </c>
      <c r="E13" s="117" t="s">
        <v>149</v>
      </c>
      <c r="F13" s="118" t="s">
        <v>182</v>
      </c>
      <c r="G13" s="117" t="s">
        <v>147</v>
      </c>
      <c r="H13" s="124" t="s">
        <v>151</v>
      </c>
      <c r="I13" s="119" t="s">
        <v>152</v>
      </c>
      <c r="J13" s="133" t="s">
        <v>695</v>
      </c>
      <c r="K13" s="137">
        <v>933.55</v>
      </c>
      <c r="L13" s="109">
        <v>44800</v>
      </c>
      <c r="M13" s="120" t="s">
        <v>202</v>
      </c>
      <c r="N13" s="132"/>
    </row>
    <row r="14" spans="1:14" ht="40.5" customHeight="1" x14ac:dyDescent="0.2">
      <c r="A14" s="115">
        <v>20131257750</v>
      </c>
      <c r="B14" s="117">
        <v>2021</v>
      </c>
      <c r="C14" s="130">
        <v>44511</v>
      </c>
      <c r="D14" s="117">
        <v>4</v>
      </c>
      <c r="E14" s="117" t="s">
        <v>149</v>
      </c>
      <c r="F14" s="118" t="s">
        <v>154</v>
      </c>
      <c r="G14" s="117" t="s">
        <v>155</v>
      </c>
      <c r="H14" s="124" t="s">
        <v>151</v>
      </c>
      <c r="I14" s="119" t="s">
        <v>152</v>
      </c>
      <c r="J14" s="138" t="s">
        <v>696</v>
      </c>
      <c r="K14" s="139">
        <v>0</v>
      </c>
      <c r="L14" s="109">
        <v>44800</v>
      </c>
      <c r="M14" s="120" t="s">
        <v>203</v>
      </c>
      <c r="N14" s="51" t="s">
        <v>697</v>
      </c>
    </row>
    <row r="15" spans="1:14" ht="45.75" customHeight="1" x14ac:dyDescent="0.2">
      <c r="A15" s="115">
        <v>20131257750</v>
      </c>
      <c r="B15" s="117">
        <v>2021</v>
      </c>
      <c r="C15" s="130">
        <v>44511</v>
      </c>
      <c r="D15" s="117">
        <v>4</v>
      </c>
      <c r="E15" s="117" t="s">
        <v>149</v>
      </c>
      <c r="F15" s="118" t="s">
        <v>156</v>
      </c>
      <c r="G15" s="117" t="s">
        <v>157</v>
      </c>
      <c r="H15" s="124" t="s">
        <v>158</v>
      </c>
      <c r="I15" s="119" t="s">
        <v>152</v>
      </c>
      <c r="J15" s="131"/>
      <c r="K15" s="137">
        <v>337.89</v>
      </c>
      <c r="L15" s="109">
        <v>44800</v>
      </c>
      <c r="M15" s="120" t="s">
        <v>159</v>
      </c>
      <c r="N15" s="126" t="s">
        <v>187</v>
      </c>
    </row>
    <row r="16" spans="1:14" ht="48.75" customHeight="1" x14ac:dyDescent="0.2">
      <c r="A16" s="115">
        <v>20131257750</v>
      </c>
      <c r="B16" s="117">
        <v>2021</v>
      </c>
      <c r="C16" s="130">
        <v>44511</v>
      </c>
      <c r="D16" s="117">
        <v>4</v>
      </c>
      <c r="E16" s="117" t="s">
        <v>149</v>
      </c>
      <c r="F16" s="118" t="s">
        <v>160</v>
      </c>
      <c r="G16" s="117" t="s">
        <v>161</v>
      </c>
      <c r="H16" s="124" t="s">
        <v>151</v>
      </c>
      <c r="I16" s="119" t="s">
        <v>152</v>
      </c>
      <c r="J16" s="133" t="s">
        <v>698</v>
      </c>
      <c r="K16" s="137">
        <v>1297.6300000000001</v>
      </c>
      <c r="L16" s="109">
        <v>44612</v>
      </c>
      <c r="M16" s="120" t="s">
        <v>163</v>
      </c>
      <c r="N16" s="134"/>
    </row>
    <row r="17" spans="1:14" ht="42.75" customHeight="1" x14ac:dyDescent="0.2">
      <c r="A17" s="115">
        <v>20131257750</v>
      </c>
      <c r="B17" s="117">
        <v>2021</v>
      </c>
      <c r="C17" s="130">
        <v>44511</v>
      </c>
      <c r="D17" s="117">
        <v>4</v>
      </c>
      <c r="E17" s="117" t="s">
        <v>149</v>
      </c>
      <c r="F17" s="118" t="s">
        <v>164</v>
      </c>
      <c r="G17" s="117" t="s">
        <v>165</v>
      </c>
      <c r="H17" s="124" t="s">
        <v>151</v>
      </c>
      <c r="I17" s="119" t="s">
        <v>152</v>
      </c>
      <c r="J17" s="133" t="s">
        <v>699</v>
      </c>
      <c r="K17" s="137">
        <v>994.75</v>
      </c>
      <c r="L17" s="109">
        <v>44612</v>
      </c>
      <c r="M17" s="120" t="s">
        <v>166</v>
      </c>
      <c r="N17" s="134"/>
    </row>
    <row r="18" spans="1:14" ht="51.75" customHeight="1" x14ac:dyDescent="0.2">
      <c r="A18" s="115">
        <v>20131257750</v>
      </c>
      <c r="B18" s="117">
        <v>2021</v>
      </c>
      <c r="C18" s="130">
        <v>44511</v>
      </c>
      <c r="D18" s="117">
        <v>4</v>
      </c>
      <c r="E18" s="117" t="s">
        <v>149</v>
      </c>
      <c r="F18" s="118" t="s">
        <v>167</v>
      </c>
      <c r="G18" s="117" t="s">
        <v>168</v>
      </c>
      <c r="H18" s="124" t="s">
        <v>151</v>
      </c>
      <c r="I18" s="119" t="s">
        <v>152</v>
      </c>
      <c r="J18" s="133" t="s">
        <v>700</v>
      </c>
      <c r="K18" s="137">
        <v>0</v>
      </c>
      <c r="L18" s="109">
        <v>44800</v>
      </c>
      <c r="M18" s="120" t="s">
        <v>169</v>
      </c>
      <c r="N18" s="51" t="s">
        <v>697</v>
      </c>
    </row>
    <row r="19" spans="1:14" ht="48" customHeight="1" x14ac:dyDescent="0.2">
      <c r="A19" s="115">
        <v>20131257750</v>
      </c>
      <c r="B19" s="117">
        <v>2021</v>
      </c>
      <c r="C19" s="130">
        <v>44511</v>
      </c>
      <c r="D19" s="117">
        <v>4</v>
      </c>
      <c r="E19" s="117" t="s">
        <v>149</v>
      </c>
      <c r="F19" s="118" t="s">
        <v>170</v>
      </c>
      <c r="G19" s="117" t="s">
        <v>171</v>
      </c>
      <c r="H19" s="124" t="s">
        <v>151</v>
      </c>
      <c r="I19" s="119" t="s">
        <v>152</v>
      </c>
      <c r="J19" s="133" t="s">
        <v>701</v>
      </c>
      <c r="K19" s="137">
        <v>862.56</v>
      </c>
      <c r="L19" s="109">
        <v>44800</v>
      </c>
      <c r="M19" s="120" t="s">
        <v>172</v>
      </c>
      <c r="N19" s="134"/>
    </row>
    <row r="20" spans="1:14" ht="54" customHeight="1" x14ac:dyDescent="0.2">
      <c r="A20" s="115">
        <v>20131257750</v>
      </c>
      <c r="B20" s="117">
        <v>2021</v>
      </c>
      <c r="C20" s="130">
        <v>44511</v>
      </c>
      <c r="D20" s="117">
        <v>4</v>
      </c>
      <c r="E20" s="117" t="s">
        <v>149</v>
      </c>
      <c r="F20" s="118" t="s">
        <v>173</v>
      </c>
      <c r="G20" s="117" t="s">
        <v>174</v>
      </c>
      <c r="H20" s="124" t="s">
        <v>162</v>
      </c>
      <c r="I20" s="119" t="s">
        <v>152</v>
      </c>
      <c r="J20" s="133" t="s">
        <v>702</v>
      </c>
      <c r="K20" s="137">
        <v>478.28</v>
      </c>
      <c r="L20" s="109">
        <v>44800</v>
      </c>
      <c r="M20" s="120" t="s">
        <v>175</v>
      </c>
      <c r="N20" s="51"/>
    </row>
    <row r="21" spans="1:14" ht="54" customHeight="1" x14ac:dyDescent="0.2">
      <c r="A21" s="115">
        <v>20131257750</v>
      </c>
      <c r="B21" s="117">
        <v>2021</v>
      </c>
      <c r="C21" s="130">
        <v>44511</v>
      </c>
      <c r="D21" s="117">
        <v>4</v>
      </c>
      <c r="E21" s="117" t="s">
        <v>184</v>
      </c>
      <c r="F21" s="118" t="s">
        <v>183</v>
      </c>
      <c r="G21" s="117" t="s">
        <v>147</v>
      </c>
      <c r="H21" s="124" t="s">
        <v>185</v>
      </c>
      <c r="I21" s="119" t="s">
        <v>148</v>
      </c>
      <c r="J21" s="131"/>
      <c r="K21" s="137">
        <v>79.22</v>
      </c>
      <c r="L21" s="109">
        <v>44800</v>
      </c>
      <c r="M21" s="120" t="s">
        <v>186</v>
      </c>
      <c r="N21" s="126" t="s">
        <v>187</v>
      </c>
    </row>
  </sheetData>
  <mergeCells count="3">
    <mergeCell ref="A1:N1"/>
    <mergeCell ref="A3:N3"/>
    <mergeCell ref="M5:N5"/>
  </mergeCells>
  <pageMargins left="0.7" right="0.7" top="0.75" bottom="0.75" header="0.3" footer="0.3"/>
  <pageSetup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Q49"/>
  <sheetViews>
    <sheetView topLeftCell="G1" workbookViewId="0">
      <selection activeCell="I14" sqref="I14"/>
    </sheetView>
  </sheetViews>
  <sheetFormatPr baseColWidth="10" defaultRowHeight="15" x14ac:dyDescent="0.25"/>
  <cols>
    <col min="1" max="1" width="5.85546875" customWidth="1"/>
    <col min="2" max="2" width="14.42578125" customWidth="1"/>
    <col min="3" max="3" width="16.140625" customWidth="1"/>
    <col min="4" max="4" width="9.42578125" customWidth="1"/>
    <col min="5" max="5" width="8.28515625" customWidth="1"/>
    <col min="6" max="6" width="10" customWidth="1"/>
    <col min="7" max="7" width="13.140625" customWidth="1"/>
    <col min="8" max="8" width="17.42578125" customWidth="1"/>
    <col min="9" max="9" width="30.28515625" customWidth="1"/>
    <col min="12" max="12" width="34.7109375" customWidth="1"/>
    <col min="13" max="13" width="18.140625" customWidth="1"/>
    <col min="17" max="17" width="34.42578125" customWidth="1"/>
  </cols>
  <sheetData>
    <row r="1" spans="2:17" ht="18" x14ac:dyDescent="0.25">
      <c r="B1" s="222" t="s">
        <v>120</v>
      </c>
      <c r="C1" s="222"/>
      <c r="D1" s="222"/>
      <c r="E1" s="222"/>
      <c r="F1" s="222"/>
      <c r="G1" s="222"/>
      <c r="H1" s="222"/>
      <c r="I1" s="222"/>
      <c r="J1" s="222"/>
      <c r="K1" s="222"/>
      <c r="L1" s="222"/>
      <c r="M1" s="222"/>
      <c r="N1" s="222"/>
      <c r="O1" s="222"/>
      <c r="P1" s="222"/>
      <c r="Q1" s="222"/>
    </row>
    <row r="2" spans="2:17" ht="15.75" thickBot="1" x14ac:dyDescent="0.3"/>
    <row r="3" spans="2:17" ht="18.75" thickBot="1" x14ac:dyDescent="0.3">
      <c r="B3" s="223" t="s">
        <v>121</v>
      </c>
      <c r="C3" s="224"/>
      <c r="D3" s="224"/>
      <c r="E3" s="224"/>
      <c r="F3" s="224"/>
      <c r="G3" s="224"/>
      <c r="H3" s="224"/>
      <c r="I3" s="224"/>
      <c r="J3" s="224"/>
      <c r="K3" s="224"/>
      <c r="L3" s="224"/>
      <c r="M3" s="224"/>
      <c r="N3" s="224"/>
      <c r="O3" s="224"/>
      <c r="P3" s="224"/>
      <c r="Q3" s="225"/>
    </row>
    <row r="4" spans="2:17" ht="5.25" customHeight="1" x14ac:dyDescent="0.25"/>
    <row r="5" spans="2:17" ht="15.75" x14ac:dyDescent="0.25">
      <c r="B5" s="111" t="s">
        <v>7</v>
      </c>
      <c r="C5" s="112" t="s">
        <v>66</v>
      </c>
      <c r="D5" s="112"/>
      <c r="E5" s="111"/>
      <c r="F5" s="113" t="s">
        <v>65</v>
      </c>
      <c r="G5" s="113"/>
      <c r="H5" s="113" t="s">
        <v>188</v>
      </c>
      <c r="I5" s="113"/>
      <c r="J5" s="113" t="s">
        <v>642</v>
      </c>
      <c r="K5" s="114"/>
      <c r="L5" s="6"/>
      <c r="M5" s="3"/>
      <c r="N5" s="3"/>
      <c r="O5" s="3"/>
      <c r="P5" s="3"/>
      <c r="Q5" s="108"/>
    </row>
    <row r="6" spans="2:17" ht="7.5" customHeight="1" x14ac:dyDescent="0.25"/>
    <row r="7" spans="2:17" x14ac:dyDescent="0.25">
      <c r="B7" s="17"/>
      <c r="C7" s="16"/>
      <c r="D7" s="16"/>
      <c r="E7" s="16"/>
      <c r="F7" s="16"/>
      <c r="G7" s="17"/>
      <c r="H7" s="16"/>
      <c r="I7" s="16"/>
      <c r="J7" s="13"/>
      <c r="K7" s="13"/>
      <c r="L7" s="12"/>
      <c r="M7" s="12"/>
      <c r="N7" s="18"/>
      <c r="O7" s="18"/>
      <c r="P7" s="18"/>
      <c r="Q7" s="12"/>
    </row>
    <row r="8" spans="2:17" ht="36" x14ac:dyDescent="0.25">
      <c r="B8" s="115" t="s">
        <v>122</v>
      </c>
      <c r="C8" s="115" t="s">
        <v>123</v>
      </c>
      <c r="D8" s="115" t="s">
        <v>124</v>
      </c>
      <c r="E8" s="115" t="s">
        <v>125</v>
      </c>
      <c r="F8" s="115" t="s">
        <v>250</v>
      </c>
      <c r="G8" s="115" t="s">
        <v>126</v>
      </c>
      <c r="H8" s="115" t="s">
        <v>127</v>
      </c>
      <c r="I8" s="115" t="s">
        <v>128</v>
      </c>
      <c r="J8" s="115" t="s">
        <v>129</v>
      </c>
      <c r="K8" s="115" t="s">
        <v>130</v>
      </c>
      <c r="L8" s="115" t="s">
        <v>125</v>
      </c>
      <c r="M8" s="115" t="s">
        <v>131</v>
      </c>
      <c r="N8" s="115" t="s">
        <v>132</v>
      </c>
      <c r="O8" s="115" t="s">
        <v>133</v>
      </c>
      <c r="P8" s="115" t="s">
        <v>134</v>
      </c>
      <c r="Q8" s="115" t="s">
        <v>135</v>
      </c>
    </row>
    <row r="9" spans="2:17" ht="35.25" customHeight="1" x14ac:dyDescent="0.25">
      <c r="B9" s="146" t="s">
        <v>136</v>
      </c>
      <c r="C9" s="116">
        <v>20131257750</v>
      </c>
      <c r="D9" s="127">
        <v>1</v>
      </c>
      <c r="E9" s="116">
        <v>2</v>
      </c>
      <c r="F9" s="116">
        <v>2021</v>
      </c>
      <c r="G9" s="147" t="s">
        <v>643</v>
      </c>
      <c r="H9" s="148" t="s">
        <v>137</v>
      </c>
      <c r="I9" s="167" t="s">
        <v>141</v>
      </c>
      <c r="J9" s="156" t="s">
        <v>644</v>
      </c>
      <c r="K9" s="156" t="s">
        <v>645</v>
      </c>
      <c r="L9" s="149" t="s">
        <v>251</v>
      </c>
      <c r="M9" s="116" t="s">
        <v>139</v>
      </c>
      <c r="N9" s="150"/>
      <c r="O9" s="157">
        <v>256</v>
      </c>
      <c r="P9" s="150">
        <f t="shared" ref="P9:P23" si="0">+N9+O9</f>
        <v>256</v>
      </c>
      <c r="Q9" s="116" t="s">
        <v>252</v>
      </c>
    </row>
    <row r="10" spans="2:17" ht="36" customHeight="1" x14ac:dyDescent="0.25">
      <c r="B10" s="146" t="s">
        <v>136</v>
      </c>
      <c r="C10" s="116">
        <v>20131257750</v>
      </c>
      <c r="D10" s="127">
        <v>1</v>
      </c>
      <c r="E10" s="116">
        <v>2</v>
      </c>
      <c r="F10" s="116">
        <v>2021</v>
      </c>
      <c r="G10" s="147" t="s">
        <v>643</v>
      </c>
      <c r="H10" s="148" t="s">
        <v>137</v>
      </c>
      <c r="I10" s="167" t="s">
        <v>141</v>
      </c>
      <c r="J10" s="156" t="s">
        <v>645</v>
      </c>
      <c r="K10" s="156" t="s">
        <v>646</v>
      </c>
      <c r="L10" s="149" t="s">
        <v>251</v>
      </c>
      <c r="M10" s="116" t="s">
        <v>139</v>
      </c>
      <c r="N10" s="150"/>
      <c r="O10" s="157">
        <v>256</v>
      </c>
      <c r="P10" s="150">
        <f t="shared" si="0"/>
        <v>256</v>
      </c>
      <c r="Q10" s="116" t="s">
        <v>252</v>
      </c>
    </row>
    <row r="11" spans="2:17" ht="19.5" customHeight="1" x14ac:dyDescent="0.25">
      <c r="B11" s="146" t="s">
        <v>136</v>
      </c>
      <c r="C11" s="116">
        <v>20131257750</v>
      </c>
      <c r="D11" s="127">
        <v>1</v>
      </c>
      <c r="E11" s="116">
        <v>2</v>
      </c>
      <c r="F11" s="116">
        <v>2021</v>
      </c>
      <c r="G11" s="147" t="s">
        <v>643</v>
      </c>
      <c r="H11" s="148" t="s">
        <v>137</v>
      </c>
      <c r="I11" s="149" t="s">
        <v>257</v>
      </c>
      <c r="J11" s="156" t="s">
        <v>647</v>
      </c>
      <c r="K11" s="156" t="s">
        <v>648</v>
      </c>
      <c r="L11" s="149" t="s">
        <v>251</v>
      </c>
      <c r="M11" s="116" t="s">
        <v>139</v>
      </c>
      <c r="N11" s="150"/>
      <c r="O11" s="157">
        <v>256</v>
      </c>
      <c r="P11" s="150">
        <f t="shared" si="0"/>
        <v>256</v>
      </c>
      <c r="Q11" s="116" t="s">
        <v>252</v>
      </c>
    </row>
    <row r="12" spans="2:17" ht="21" customHeight="1" x14ac:dyDescent="0.25">
      <c r="B12" s="146" t="s">
        <v>136</v>
      </c>
      <c r="C12" s="116">
        <v>20131257750</v>
      </c>
      <c r="D12" s="127">
        <v>1</v>
      </c>
      <c r="E12" s="116">
        <v>2</v>
      </c>
      <c r="F12" s="116">
        <v>2021</v>
      </c>
      <c r="G12" s="147" t="s">
        <v>643</v>
      </c>
      <c r="H12" s="148" t="s">
        <v>137</v>
      </c>
      <c r="I12" s="149" t="s">
        <v>257</v>
      </c>
      <c r="J12" s="156" t="s">
        <v>649</v>
      </c>
      <c r="K12" s="156" t="s">
        <v>650</v>
      </c>
      <c r="L12" s="149" t="s">
        <v>251</v>
      </c>
      <c r="M12" s="116" t="s">
        <v>139</v>
      </c>
      <c r="N12" s="150"/>
      <c r="O12" s="157">
        <v>256</v>
      </c>
      <c r="P12" s="150">
        <f t="shared" si="0"/>
        <v>256</v>
      </c>
      <c r="Q12" s="116" t="s">
        <v>252</v>
      </c>
    </row>
    <row r="13" spans="2:17" ht="21.75" customHeight="1" x14ac:dyDescent="0.25">
      <c r="B13" s="146" t="s">
        <v>136</v>
      </c>
      <c r="C13" s="116">
        <v>20131257750</v>
      </c>
      <c r="D13" s="127">
        <v>1</v>
      </c>
      <c r="E13" s="116">
        <v>2</v>
      </c>
      <c r="F13" s="116">
        <v>2021</v>
      </c>
      <c r="G13" s="147" t="s">
        <v>643</v>
      </c>
      <c r="H13" s="148" t="s">
        <v>137</v>
      </c>
      <c r="I13" s="149" t="s">
        <v>140</v>
      </c>
      <c r="J13" s="156" t="s">
        <v>649</v>
      </c>
      <c r="K13" s="156" t="s">
        <v>650</v>
      </c>
      <c r="L13" s="149" t="s">
        <v>251</v>
      </c>
      <c r="M13" s="116" t="s">
        <v>139</v>
      </c>
      <c r="N13" s="150"/>
      <c r="O13" s="157">
        <v>256</v>
      </c>
      <c r="P13" s="150">
        <f t="shared" si="0"/>
        <v>256</v>
      </c>
      <c r="Q13" s="116" t="s">
        <v>252</v>
      </c>
    </row>
    <row r="14" spans="2:17" ht="36" customHeight="1" x14ac:dyDescent="0.25">
      <c r="B14" s="146" t="s">
        <v>136</v>
      </c>
      <c r="C14" s="116">
        <v>20131257750</v>
      </c>
      <c r="D14" s="127">
        <v>1</v>
      </c>
      <c r="E14" s="116">
        <v>2</v>
      </c>
      <c r="F14" s="116">
        <v>2021</v>
      </c>
      <c r="G14" s="147" t="s">
        <v>643</v>
      </c>
      <c r="H14" s="148" t="s">
        <v>137</v>
      </c>
      <c r="I14" s="168" t="s">
        <v>254</v>
      </c>
      <c r="J14" s="156" t="s">
        <v>651</v>
      </c>
      <c r="K14" s="156" t="s">
        <v>652</v>
      </c>
      <c r="L14" s="149" t="s">
        <v>251</v>
      </c>
      <c r="M14" s="116" t="s">
        <v>139</v>
      </c>
      <c r="N14" s="150"/>
      <c r="O14" s="157">
        <v>251.2</v>
      </c>
      <c r="P14" s="150">
        <f t="shared" si="0"/>
        <v>251.2</v>
      </c>
      <c r="Q14" s="116" t="s">
        <v>252</v>
      </c>
    </row>
    <row r="15" spans="2:17" ht="16.5" customHeight="1" x14ac:dyDescent="0.25">
      <c r="B15" s="146" t="s">
        <v>136</v>
      </c>
      <c r="C15" s="116">
        <v>20131257750</v>
      </c>
      <c r="D15" s="127">
        <v>1</v>
      </c>
      <c r="E15" s="116">
        <v>2</v>
      </c>
      <c r="F15" s="116">
        <v>2021</v>
      </c>
      <c r="G15" s="147" t="s">
        <v>643</v>
      </c>
      <c r="H15" s="148" t="s">
        <v>137</v>
      </c>
      <c r="I15" s="149" t="s">
        <v>257</v>
      </c>
      <c r="J15" s="156" t="s">
        <v>653</v>
      </c>
      <c r="K15" s="156" t="s">
        <v>654</v>
      </c>
      <c r="L15" s="149" t="s">
        <v>251</v>
      </c>
      <c r="M15" s="116" t="s">
        <v>139</v>
      </c>
      <c r="N15" s="150"/>
      <c r="O15" s="157">
        <v>256</v>
      </c>
      <c r="P15" s="150">
        <f t="shared" si="0"/>
        <v>256</v>
      </c>
      <c r="Q15" s="116" t="s">
        <v>252</v>
      </c>
    </row>
    <row r="16" spans="2:17" ht="20.25" customHeight="1" x14ac:dyDescent="0.25">
      <c r="B16" s="146" t="s">
        <v>136</v>
      </c>
      <c r="C16" s="116">
        <v>20131257750</v>
      </c>
      <c r="D16" s="127">
        <v>1</v>
      </c>
      <c r="E16" s="116">
        <v>2</v>
      </c>
      <c r="F16" s="116">
        <v>2021</v>
      </c>
      <c r="G16" s="147" t="s">
        <v>643</v>
      </c>
      <c r="H16" s="148" t="s">
        <v>137</v>
      </c>
      <c r="I16" s="149" t="s">
        <v>257</v>
      </c>
      <c r="J16" s="156" t="s">
        <v>655</v>
      </c>
      <c r="K16" s="156" t="s">
        <v>656</v>
      </c>
      <c r="L16" s="149" t="s">
        <v>256</v>
      </c>
      <c r="M16" s="116" t="s">
        <v>139</v>
      </c>
      <c r="N16" s="150"/>
      <c r="O16" s="157">
        <v>216</v>
      </c>
      <c r="P16" s="150">
        <f t="shared" si="0"/>
        <v>216</v>
      </c>
      <c r="Q16" s="116" t="s">
        <v>252</v>
      </c>
    </row>
    <row r="17" spans="2:17" ht="24" customHeight="1" x14ac:dyDescent="0.25">
      <c r="B17" s="146" t="s">
        <v>136</v>
      </c>
      <c r="C17" s="116">
        <v>20131257750</v>
      </c>
      <c r="D17" s="127">
        <v>1</v>
      </c>
      <c r="E17" s="116">
        <v>2</v>
      </c>
      <c r="F17" s="116">
        <v>2021</v>
      </c>
      <c r="G17" s="147" t="s">
        <v>643</v>
      </c>
      <c r="H17" s="148" t="s">
        <v>137</v>
      </c>
      <c r="I17" s="149" t="s">
        <v>144</v>
      </c>
      <c r="J17" s="156" t="s">
        <v>657</v>
      </c>
      <c r="K17" s="156" t="s">
        <v>653</v>
      </c>
      <c r="L17" s="149" t="s">
        <v>251</v>
      </c>
      <c r="M17" s="116" t="s">
        <v>139</v>
      </c>
      <c r="N17" s="150"/>
      <c r="O17" s="157">
        <v>256</v>
      </c>
      <c r="P17" s="150">
        <f t="shared" si="0"/>
        <v>256</v>
      </c>
      <c r="Q17" s="116" t="s">
        <v>252</v>
      </c>
    </row>
    <row r="18" spans="2:17" ht="31.5" customHeight="1" x14ac:dyDescent="0.25">
      <c r="B18" s="146" t="s">
        <v>136</v>
      </c>
      <c r="C18" s="116">
        <v>20131257750</v>
      </c>
      <c r="D18" s="127">
        <v>1</v>
      </c>
      <c r="E18" s="116">
        <v>2</v>
      </c>
      <c r="F18" s="116">
        <v>2021</v>
      </c>
      <c r="G18" s="147" t="s">
        <v>643</v>
      </c>
      <c r="H18" s="148" t="s">
        <v>137</v>
      </c>
      <c r="I18" s="167" t="s">
        <v>145</v>
      </c>
      <c r="J18" s="156" t="s">
        <v>658</v>
      </c>
      <c r="K18" s="156" t="s">
        <v>659</v>
      </c>
      <c r="L18" s="149" t="s">
        <v>251</v>
      </c>
      <c r="M18" s="116" t="s">
        <v>139</v>
      </c>
      <c r="N18" s="150"/>
      <c r="O18" s="157">
        <v>256</v>
      </c>
      <c r="P18" s="150">
        <f t="shared" si="0"/>
        <v>256</v>
      </c>
      <c r="Q18" s="116" t="s">
        <v>252</v>
      </c>
    </row>
    <row r="19" spans="2:17" ht="31.5" customHeight="1" x14ac:dyDescent="0.25">
      <c r="B19" s="146" t="s">
        <v>136</v>
      </c>
      <c r="C19" s="116">
        <v>20131257750</v>
      </c>
      <c r="D19" s="127">
        <v>1</v>
      </c>
      <c r="E19" s="116">
        <v>2</v>
      </c>
      <c r="F19" s="116">
        <v>2021</v>
      </c>
      <c r="G19" s="147" t="s">
        <v>643</v>
      </c>
      <c r="H19" s="148" t="s">
        <v>137</v>
      </c>
      <c r="I19" s="167" t="s">
        <v>141</v>
      </c>
      <c r="J19" s="156" t="s">
        <v>660</v>
      </c>
      <c r="K19" s="156" t="s">
        <v>661</v>
      </c>
      <c r="L19" s="149" t="s">
        <v>662</v>
      </c>
      <c r="M19" s="116" t="s">
        <v>139</v>
      </c>
      <c r="N19" s="150"/>
      <c r="O19" s="157">
        <v>320</v>
      </c>
      <c r="P19" s="150">
        <f t="shared" si="0"/>
        <v>320</v>
      </c>
      <c r="Q19" s="116" t="s">
        <v>252</v>
      </c>
    </row>
    <row r="20" spans="2:17" ht="31.5" customHeight="1" x14ac:dyDescent="0.25">
      <c r="B20" s="146" t="s">
        <v>136</v>
      </c>
      <c r="C20" s="116">
        <v>20131257750</v>
      </c>
      <c r="D20" s="127">
        <v>1</v>
      </c>
      <c r="E20" s="116">
        <v>2</v>
      </c>
      <c r="F20" s="116">
        <v>2021</v>
      </c>
      <c r="G20" s="147" t="s">
        <v>643</v>
      </c>
      <c r="H20" s="148" t="s">
        <v>137</v>
      </c>
      <c r="I20" s="167" t="s">
        <v>255</v>
      </c>
      <c r="J20" s="156" t="s">
        <v>660</v>
      </c>
      <c r="K20" s="156" t="s">
        <v>661</v>
      </c>
      <c r="L20" s="149" t="s">
        <v>662</v>
      </c>
      <c r="M20" s="116" t="s">
        <v>139</v>
      </c>
      <c r="N20" s="150"/>
      <c r="O20" s="157">
        <v>320</v>
      </c>
      <c r="P20" s="150">
        <f t="shared" si="0"/>
        <v>320</v>
      </c>
      <c r="Q20" s="116" t="s">
        <v>252</v>
      </c>
    </row>
    <row r="21" spans="2:17" ht="35.25" customHeight="1" x14ac:dyDescent="0.25">
      <c r="B21" s="146" t="s">
        <v>136</v>
      </c>
      <c r="C21" s="116">
        <v>20131257750</v>
      </c>
      <c r="D21" s="127">
        <v>1</v>
      </c>
      <c r="E21" s="116">
        <v>2</v>
      </c>
      <c r="F21" s="116">
        <v>2021</v>
      </c>
      <c r="G21" s="147" t="s">
        <v>643</v>
      </c>
      <c r="H21" s="148" t="s">
        <v>137</v>
      </c>
      <c r="I21" s="167" t="s">
        <v>142</v>
      </c>
      <c r="J21" s="156" t="s">
        <v>660</v>
      </c>
      <c r="K21" s="156" t="s">
        <v>661</v>
      </c>
      <c r="L21" s="149" t="s">
        <v>662</v>
      </c>
      <c r="M21" s="116" t="s">
        <v>139</v>
      </c>
      <c r="N21" s="150"/>
      <c r="O21" s="157">
        <v>320</v>
      </c>
      <c r="P21" s="150">
        <f t="shared" si="0"/>
        <v>320</v>
      </c>
      <c r="Q21" s="116" t="s">
        <v>252</v>
      </c>
    </row>
    <row r="22" spans="2:17" ht="40.5" customHeight="1" x14ac:dyDescent="0.25">
      <c r="B22" s="146" t="s">
        <v>136</v>
      </c>
      <c r="C22" s="116">
        <v>20131257750</v>
      </c>
      <c r="D22" s="127">
        <v>1</v>
      </c>
      <c r="E22" s="116">
        <v>2</v>
      </c>
      <c r="F22" s="116">
        <v>2021</v>
      </c>
      <c r="G22" s="147" t="s">
        <v>643</v>
      </c>
      <c r="H22" s="148" t="s">
        <v>137</v>
      </c>
      <c r="I22" s="167" t="s">
        <v>141</v>
      </c>
      <c r="J22" s="156" t="s">
        <v>659</v>
      </c>
      <c r="K22" s="156" t="s">
        <v>651</v>
      </c>
      <c r="L22" s="149" t="s">
        <v>251</v>
      </c>
      <c r="M22" s="116" t="s">
        <v>139</v>
      </c>
      <c r="N22" s="150"/>
      <c r="O22" s="157">
        <v>256</v>
      </c>
      <c r="P22" s="150">
        <f t="shared" si="0"/>
        <v>256</v>
      </c>
      <c r="Q22" s="116" t="s">
        <v>252</v>
      </c>
    </row>
    <row r="23" spans="2:17" ht="34.5" customHeight="1" x14ac:dyDescent="0.25">
      <c r="B23" s="146" t="s">
        <v>136</v>
      </c>
      <c r="C23" s="116">
        <v>20131257750</v>
      </c>
      <c r="D23" s="127">
        <v>1</v>
      </c>
      <c r="E23" s="116">
        <v>2</v>
      </c>
      <c r="F23" s="116">
        <v>2021</v>
      </c>
      <c r="G23" s="147" t="s">
        <v>643</v>
      </c>
      <c r="H23" s="148" t="s">
        <v>137</v>
      </c>
      <c r="I23" s="167" t="s">
        <v>145</v>
      </c>
      <c r="J23" s="156" t="s">
        <v>663</v>
      </c>
      <c r="K23" s="156" t="s">
        <v>655</v>
      </c>
      <c r="L23" s="149" t="s">
        <v>251</v>
      </c>
      <c r="M23" s="116" t="s">
        <v>139</v>
      </c>
      <c r="N23" s="150"/>
      <c r="O23" s="157">
        <v>256</v>
      </c>
      <c r="P23" s="150">
        <f t="shared" si="0"/>
        <v>256</v>
      </c>
      <c r="Q23" s="116" t="s">
        <v>252</v>
      </c>
    </row>
    <row r="24" spans="2:17" ht="37.5" customHeight="1" x14ac:dyDescent="0.25">
      <c r="B24" s="146" t="s">
        <v>136</v>
      </c>
      <c r="C24" s="116">
        <v>20131257750</v>
      </c>
      <c r="D24" s="127">
        <v>1</v>
      </c>
      <c r="E24" s="116">
        <v>2</v>
      </c>
      <c r="F24" s="116">
        <v>2021</v>
      </c>
      <c r="G24" s="147" t="s">
        <v>643</v>
      </c>
      <c r="H24" s="148" t="s">
        <v>137</v>
      </c>
      <c r="I24" s="167" t="s">
        <v>138</v>
      </c>
      <c r="J24" s="156" t="s">
        <v>646</v>
      </c>
      <c r="K24" s="156" t="s">
        <v>664</v>
      </c>
      <c r="L24" s="149" t="s">
        <v>256</v>
      </c>
      <c r="M24" s="116" t="s">
        <v>139</v>
      </c>
      <c r="N24" s="158"/>
      <c r="O24" s="159">
        <v>256</v>
      </c>
      <c r="P24" s="160">
        <f>+N24+O24</f>
        <v>256</v>
      </c>
      <c r="Q24" s="116" t="s">
        <v>252</v>
      </c>
    </row>
    <row r="25" spans="2:17" ht="30.75" customHeight="1" x14ac:dyDescent="0.25">
      <c r="B25" s="146" t="s">
        <v>136</v>
      </c>
      <c r="C25" s="116">
        <v>20131257750</v>
      </c>
      <c r="D25" s="127">
        <v>1</v>
      </c>
      <c r="E25" s="116">
        <v>2</v>
      </c>
      <c r="F25" s="116">
        <v>2021</v>
      </c>
      <c r="G25" s="147" t="s">
        <v>643</v>
      </c>
      <c r="H25" s="148" t="s">
        <v>137</v>
      </c>
      <c r="I25" s="167" t="s">
        <v>138</v>
      </c>
      <c r="J25" s="156" t="s">
        <v>665</v>
      </c>
      <c r="K25" s="156" t="s">
        <v>666</v>
      </c>
      <c r="L25" s="149" t="s">
        <v>251</v>
      </c>
      <c r="M25" s="116" t="s">
        <v>139</v>
      </c>
      <c r="N25" s="150"/>
      <c r="O25" s="161">
        <v>206.2</v>
      </c>
      <c r="P25" s="162">
        <f t="shared" ref="P25:P48" si="1">+N25+O25</f>
        <v>206.2</v>
      </c>
      <c r="Q25" s="116" t="s">
        <v>252</v>
      </c>
    </row>
    <row r="26" spans="2:17" ht="19.5" customHeight="1" x14ac:dyDescent="0.25">
      <c r="B26" s="146" t="s">
        <v>136</v>
      </c>
      <c r="C26" s="116">
        <v>20131257750</v>
      </c>
      <c r="D26" s="127">
        <v>1</v>
      </c>
      <c r="E26" s="116">
        <v>2</v>
      </c>
      <c r="F26" s="116">
        <v>2021</v>
      </c>
      <c r="G26" s="147" t="s">
        <v>643</v>
      </c>
      <c r="H26" s="148" t="s">
        <v>137</v>
      </c>
      <c r="I26" s="149" t="s">
        <v>143</v>
      </c>
      <c r="J26" s="163">
        <v>44508</v>
      </c>
      <c r="K26" s="163">
        <v>44509</v>
      </c>
      <c r="L26" s="149" t="s">
        <v>251</v>
      </c>
      <c r="M26" s="116" t="s">
        <v>139</v>
      </c>
      <c r="N26" s="150"/>
      <c r="O26" s="164">
        <f>298.87-47.67</f>
        <v>251.2</v>
      </c>
      <c r="P26" s="162">
        <f t="shared" si="1"/>
        <v>251.2</v>
      </c>
      <c r="Q26" s="116" t="s">
        <v>252</v>
      </c>
    </row>
    <row r="27" spans="2:17" ht="21" customHeight="1" x14ac:dyDescent="0.25">
      <c r="B27" s="146" t="s">
        <v>136</v>
      </c>
      <c r="C27" s="116">
        <v>20131257750</v>
      </c>
      <c r="D27" s="127">
        <v>1</v>
      </c>
      <c r="E27" s="116">
        <v>2</v>
      </c>
      <c r="F27" s="116">
        <v>2021</v>
      </c>
      <c r="G27" s="147" t="s">
        <v>643</v>
      </c>
      <c r="H27" s="148" t="s">
        <v>137</v>
      </c>
      <c r="I27" s="149" t="s">
        <v>667</v>
      </c>
      <c r="J27" s="163">
        <v>44504</v>
      </c>
      <c r="K27" s="163">
        <v>44505</v>
      </c>
      <c r="L27" s="149" t="s">
        <v>251</v>
      </c>
      <c r="M27" s="116" t="s">
        <v>139</v>
      </c>
      <c r="N27" s="149"/>
      <c r="O27" s="164">
        <f>303.67-47.67</f>
        <v>256</v>
      </c>
      <c r="P27" s="162">
        <f t="shared" si="1"/>
        <v>256</v>
      </c>
      <c r="Q27" s="116" t="s">
        <v>252</v>
      </c>
    </row>
    <row r="28" spans="2:17" x14ac:dyDescent="0.25">
      <c r="B28" s="146" t="s">
        <v>136</v>
      </c>
      <c r="C28" s="116">
        <v>20131257750</v>
      </c>
      <c r="D28" s="127">
        <v>1</v>
      </c>
      <c r="E28" s="116">
        <v>2</v>
      </c>
      <c r="F28" s="116">
        <v>2021</v>
      </c>
      <c r="G28" s="147" t="s">
        <v>643</v>
      </c>
      <c r="H28" s="148" t="s">
        <v>137</v>
      </c>
      <c r="I28" s="149" t="s">
        <v>668</v>
      </c>
      <c r="J28" s="163">
        <v>44506</v>
      </c>
      <c r="K28" s="163">
        <v>44507</v>
      </c>
      <c r="L28" s="149" t="s">
        <v>256</v>
      </c>
      <c r="M28" s="116" t="s">
        <v>139</v>
      </c>
      <c r="N28" s="149"/>
      <c r="O28" s="164">
        <f>335.45-79.45</f>
        <v>256</v>
      </c>
      <c r="P28" s="162">
        <f t="shared" si="1"/>
        <v>256</v>
      </c>
      <c r="Q28" s="116" t="s">
        <v>252</v>
      </c>
    </row>
    <row r="29" spans="2:17" x14ac:dyDescent="0.25">
      <c r="B29" s="146" t="s">
        <v>136</v>
      </c>
      <c r="C29" s="116">
        <v>20131257750</v>
      </c>
      <c r="D29" s="127">
        <v>1</v>
      </c>
      <c r="E29" s="116">
        <v>2</v>
      </c>
      <c r="F29" s="116">
        <v>2021</v>
      </c>
      <c r="G29" s="147" t="s">
        <v>643</v>
      </c>
      <c r="H29" s="148" t="s">
        <v>137</v>
      </c>
      <c r="I29" s="149" t="s">
        <v>668</v>
      </c>
      <c r="J29" s="156" t="s">
        <v>665</v>
      </c>
      <c r="K29" s="156" t="s">
        <v>666</v>
      </c>
      <c r="L29" s="149" t="s">
        <v>251</v>
      </c>
      <c r="M29" s="116" t="s">
        <v>139</v>
      </c>
      <c r="N29" s="150"/>
      <c r="O29" s="161">
        <f>253.87-47.67</f>
        <v>206.2</v>
      </c>
      <c r="P29" s="162">
        <f t="shared" si="1"/>
        <v>206.2</v>
      </c>
      <c r="Q29" s="116" t="s">
        <v>252</v>
      </c>
    </row>
    <row r="30" spans="2:17" x14ac:dyDescent="0.25">
      <c r="B30" s="146" t="s">
        <v>136</v>
      </c>
      <c r="C30" s="116">
        <v>20131257750</v>
      </c>
      <c r="D30" s="127">
        <v>1</v>
      </c>
      <c r="E30" s="116">
        <v>2</v>
      </c>
      <c r="F30" s="116">
        <v>2021</v>
      </c>
      <c r="G30" s="147" t="s">
        <v>643</v>
      </c>
      <c r="H30" s="148" t="s">
        <v>137</v>
      </c>
      <c r="I30" s="149" t="s">
        <v>669</v>
      </c>
      <c r="J30" s="163">
        <v>44505</v>
      </c>
      <c r="K30" s="163">
        <v>44506</v>
      </c>
      <c r="L30" s="149" t="s">
        <v>251</v>
      </c>
      <c r="M30" s="116" t="s">
        <v>139</v>
      </c>
      <c r="N30" s="149"/>
      <c r="O30" s="164">
        <f>303.67-47.67</f>
        <v>256</v>
      </c>
      <c r="P30" s="162">
        <f t="shared" si="1"/>
        <v>256</v>
      </c>
      <c r="Q30" s="116" t="s">
        <v>252</v>
      </c>
    </row>
    <row r="31" spans="2:17" x14ac:dyDescent="0.25">
      <c r="B31" s="146" t="s">
        <v>136</v>
      </c>
      <c r="C31" s="116">
        <v>20131257750</v>
      </c>
      <c r="D31" s="127">
        <v>1</v>
      </c>
      <c r="E31" s="116">
        <v>2</v>
      </c>
      <c r="F31" s="116">
        <v>2021</v>
      </c>
      <c r="G31" s="147" t="s">
        <v>643</v>
      </c>
      <c r="H31" s="148" t="s">
        <v>137</v>
      </c>
      <c r="I31" s="149" t="s">
        <v>143</v>
      </c>
      <c r="J31" s="163">
        <v>44514</v>
      </c>
      <c r="K31" s="163">
        <v>44515</v>
      </c>
      <c r="L31" s="149" t="s">
        <v>251</v>
      </c>
      <c r="M31" s="116" t="s">
        <v>139</v>
      </c>
      <c r="N31" s="150"/>
      <c r="O31" s="164">
        <f>303.67-47.67</f>
        <v>256</v>
      </c>
      <c r="P31" s="162">
        <f t="shared" si="1"/>
        <v>256</v>
      </c>
      <c r="Q31" s="116" t="s">
        <v>252</v>
      </c>
    </row>
    <row r="32" spans="2:17" x14ac:dyDescent="0.25">
      <c r="B32" s="146" t="s">
        <v>136</v>
      </c>
      <c r="C32" s="116">
        <v>20131257750</v>
      </c>
      <c r="D32" s="127">
        <v>1</v>
      </c>
      <c r="E32" s="116">
        <v>2</v>
      </c>
      <c r="F32" s="116">
        <v>2021</v>
      </c>
      <c r="G32" s="147" t="s">
        <v>643</v>
      </c>
      <c r="H32" s="148" t="s">
        <v>137</v>
      </c>
      <c r="I32" s="149" t="s">
        <v>670</v>
      </c>
      <c r="J32" s="163">
        <v>44514</v>
      </c>
      <c r="K32" s="163">
        <v>44515</v>
      </c>
      <c r="L32" s="149" t="s">
        <v>251</v>
      </c>
      <c r="M32" s="116" t="s">
        <v>139</v>
      </c>
      <c r="N32" s="149"/>
      <c r="O32" s="164">
        <f>303.67-47.67</f>
        <v>256</v>
      </c>
      <c r="P32" s="162">
        <f t="shared" si="1"/>
        <v>256</v>
      </c>
      <c r="Q32" s="116" t="s">
        <v>252</v>
      </c>
    </row>
    <row r="33" spans="2:17" x14ac:dyDescent="0.25">
      <c r="B33" s="146" t="s">
        <v>136</v>
      </c>
      <c r="C33" s="116">
        <v>20131257750</v>
      </c>
      <c r="D33" s="127">
        <v>1</v>
      </c>
      <c r="E33" s="116">
        <v>2</v>
      </c>
      <c r="F33" s="116">
        <v>2021</v>
      </c>
      <c r="G33" s="147" t="s">
        <v>643</v>
      </c>
      <c r="H33" s="148" t="s">
        <v>137</v>
      </c>
      <c r="I33" s="149" t="s">
        <v>668</v>
      </c>
      <c r="J33" s="163">
        <v>44511</v>
      </c>
      <c r="K33" s="163">
        <v>44511</v>
      </c>
      <c r="L33" s="149" t="s">
        <v>251</v>
      </c>
      <c r="M33" s="116" t="s">
        <v>139</v>
      </c>
      <c r="N33" s="165"/>
      <c r="O33" s="164">
        <f>303.67-47.67</f>
        <v>256</v>
      </c>
      <c r="P33" s="162">
        <f t="shared" si="1"/>
        <v>256</v>
      </c>
      <c r="Q33" s="116" t="s">
        <v>252</v>
      </c>
    </row>
    <row r="34" spans="2:17" x14ac:dyDescent="0.25">
      <c r="B34" s="146" t="s">
        <v>136</v>
      </c>
      <c r="C34" s="116">
        <v>20131257750</v>
      </c>
      <c r="D34" s="127">
        <v>1</v>
      </c>
      <c r="E34" s="116">
        <v>2</v>
      </c>
      <c r="F34" s="116">
        <v>2021</v>
      </c>
      <c r="G34" s="147" t="s">
        <v>643</v>
      </c>
      <c r="H34" s="148" t="s">
        <v>137</v>
      </c>
      <c r="I34" s="149" t="s">
        <v>671</v>
      </c>
      <c r="J34" s="163">
        <v>44509</v>
      </c>
      <c r="K34" s="163">
        <v>44146</v>
      </c>
      <c r="L34" s="149" t="s">
        <v>253</v>
      </c>
      <c r="M34" s="116" t="s">
        <v>139</v>
      </c>
      <c r="N34" s="165"/>
      <c r="O34" s="164">
        <v>320</v>
      </c>
      <c r="P34" s="162">
        <f t="shared" si="1"/>
        <v>320</v>
      </c>
      <c r="Q34" s="116" t="s">
        <v>252</v>
      </c>
    </row>
    <row r="35" spans="2:17" x14ac:dyDescent="0.25">
      <c r="B35" s="146" t="s">
        <v>136</v>
      </c>
      <c r="C35" s="116">
        <v>20131257750</v>
      </c>
      <c r="D35" s="127">
        <v>1</v>
      </c>
      <c r="E35" s="116">
        <v>2</v>
      </c>
      <c r="F35" s="116">
        <v>2021</v>
      </c>
      <c r="G35" s="147" t="s">
        <v>643</v>
      </c>
      <c r="H35" s="148" t="s">
        <v>137</v>
      </c>
      <c r="I35" s="149" t="s">
        <v>672</v>
      </c>
      <c r="J35" s="163">
        <v>44509</v>
      </c>
      <c r="K35" s="163">
        <v>44146</v>
      </c>
      <c r="L35" s="149" t="s">
        <v>253</v>
      </c>
      <c r="M35" s="116" t="s">
        <v>139</v>
      </c>
      <c r="N35" s="165"/>
      <c r="O35" s="164">
        <f>620-300</f>
        <v>320</v>
      </c>
      <c r="P35" s="162">
        <f t="shared" si="1"/>
        <v>320</v>
      </c>
      <c r="Q35" s="116" t="s">
        <v>252</v>
      </c>
    </row>
    <row r="36" spans="2:17" x14ac:dyDescent="0.25">
      <c r="B36" s="146" t="s">
        <v>136</v>
      </c>
      <c r="C36" s="116">
        <v>20131257750</v>
      </c>
      <c r="D36" s="127">
        <v>1</v>
      </c>
      <c r="E36" s="116">
        <v>2</v>
      </c>
      <c r="F36" s="116">
        <v>2021</v>
      </c>
      <c r="G36" s="147" t="s">
        <v>643</v>
      </c>
      <c r="H36" s="148" t="s">
        <v>137</v>
      </c>
      <c r="I36" s="149" t="s">
        <v>672</v>
      </c>
      <c r="J36" s="163">
        <v>44513</v>
      </c>
      <c r="K36" s="163">
        <v>44514</v>
      </c>
      <c r="L36" s="149" t="s">
        <v>251</v>
      </c>
      <c r="M36" s="116" t="s">
        <v>139</v>
      </c>
      <c r="N36" s="149"/>
      <c r="O36" s="164">
        <f>303.67-47.67</f>
        <v>256</v>
      </c>
      <c r="P36" s="162">
        <f t="shared" si="1"/>
        <v>256</v>
      </c>
      <c r="Q36" s="116" t="s">
        <v>252</v>
      </c>
    </row>
    <row r="37" spans="2:17" x14ac:dyDescent="0.25">
      <c r="B37" s="146" t="s">
        <v>136</v>
      </c>
      <c r="C37" s="116">
        <v>20131257750</v>
      </c>
      <c r="D37" s="127">
        <v>1</v>
      </c>
      <c r="E37" s="116">
        <v>2</v>
      </c>
      <c r="F37" s="116">
        <v>2021</v>
      </c>
      <c r="G37" s="147" t="s">
        <v>643</v>
      </c>
      <c r="H37" s="148" t="s">
        <v>137</v>
      </c>
      <c r="I37" s="149" t="s">
        <v>669</v>
      </c>
      <c r="J37" s="163">
        <v>44509</v>
      </c>
      <c r="K37" s="163">
        <v>44146</v>
      </c>
      <c r="L37" s="149" t="s">
        <v>253</v>
      </c>
      <c r="M37" s="116" t="s">
        <v>139</v>
      </c>
      <c r="N37" s="165"/>
      <c r="O37" s="164">
        <v>320</v>
      </c>
      <c r="P37" s="162">
        <f t="shared" si="1"/>
        <v>320</v>
      </c>
      <c r="Q37" s="116" t="s">
        <v>252</v>
      </c>
    </row>
    <row r="38" spans="2:17" x14ac:dyDescent="0.25">
      <c r="B38" s="146" t="s">
        <v>136</v>
      </c>
      <c r="C38" s="116">
        <v>20131257750</v>
      </c>
      <c r="D38" s="127">
        <v>1</v>
      </c>
      <c r="E38" s="116">
        <v>2</v>
      </c>
      <c r="F38" s="116">
        <v>2021</v>
      </c>
      <c r="G38" s="147" t="s">
        <v>643</v>
      </c>
      <c r="H38" s="148" t="s">
        <v>137</v>
      </c>
      <c r="I38" s="149" t="s">
        <v>671</v>
      </c>
      <c r="J38" s="163">
        <v>44513</v>
      </c>
      <c r="K38" s="163">
        <v>44514</v>
      </c>
      <c r="L38" s="149" t="s">
        <v>251</v>
      </c>
      <c r="M38" s="116" t="s">
        <v>139</v>
      </c>
      <c r="N38" s="165"/>
      <c r="O38" s="164">
        <v>256</v>
      </c>
      <c r="P38" s="162">
        <f t="shared" si="1"/>
        <v>256</v>
      </c>
      <c r="Q38" s="116" t="s">
        <v>252</v>
      </c>
    </row>
    <row r="39" spans="2:17" x14ac:dyDescent="0.25">
      <c r="B39" s="146" t="s">
        <v>136</v>
      </c>
      <c r="C39" s="116">
        <v>20131257750</v>
      </c>
      <c r="D39" s="127">
        <v>1</v>
      </c>
      <c r="E39" s="116">
        <v>2</v>
      </c>
      <c r="F39" s="116">
        <v>2021</v>
      </c>
      <c r="G39" s="147" t="s">
        <v>643</v>
      </c>
      <c r="H39" s="148" t="s">
        <v>137</v>
      </c>
      <c r="I39" s="149" t="s">
        <v>671</v>
      </c>
      <c r="J39" s="163">
        <v>44520</v>
      </c>
      <c r="K39" s="163">
        <v>44520</v>
      </c>
      <c r="L39" s="149" t="s">
        <v>251</v>
      </c>
      <c r="M39" s="116" t="s">
        <v>139</v>
      </c>
      <c r="N39" s="165"/>
      <c r="O39" s="164">
        <v>256</v>
      </c>
      <c r="P39" s="162">
        <f t="shared" si="1"/>
        <v>256</v>
      </c>
      <c r="Q39" s="116" t="s">
        <v>252</v>
      </c>
    </row>
    <row r="40" spans="2:17" ht="30" x14ac:dyDescent="0.25">
      <c r="B40" s="146" t="s">
        <v>136</v>
      </c>
      <c r="C40" s="116">
        <v>20131257750</v>
      </c>
      <c r="D40" s="127">
        <v>1</v>
      </c>
      <c r="E40" s="116">
        <v>2</v>
      </c>
      <c r="F40" s="116">
        <v>2021</v>
      </c>
      <c r="G40" s="147" t="s">
        <v>643</v>
      </c>
      <c r="H40" s="148" t="s">
        <v>137</v>
      </c>
      <c r="I40" s="167" t="s">
        <v>138</v>
      </c>
      <c r="J40" s="156" t="s">
        <v>659</v>
      </c>
      <c r="K40" s="156" t="s">
        <v>651</v>
      </c>
      <c r="L40" s="149" t="s">
        <v>251</v>
      </c>
      <c r="M40" s="116" t="s">
        <v>139</v>
      </c>
      <c r="N40" s="150"/>
      <c r="O40" s="161">
        <v>256</v>
      </c>
      <c r="P40" s="162">
        <f t="shared" si="1"/>
        <v>256</v>
      </c>
      <c r="Q40" s="116" t="s">
        <v>252</v>
      </c>
    </row>
    <row r="41" spans="2:17" ht="30" x14ac:dyDescent="0.25">
      <c r="B41" s="146" t="s">
        <v>136</v>
      </c>
      <c r="C41" s="116">
        <v>20131257750</v>
      </c>
      <c r="D41" s="127">
        <v>1</v>
      </c>
      <c r="E41" s="116">
        <v>2</v>
      </c>
      <c r="F41" s="116">
        <v>2021</v>
      </c>
      <c r="G41" s="147" t="s">
        <v>643</v>
      </c>
      <c r="H41" s="148" t="s">
        <v>137</v>
      </c>
      <c r="I41" s="167" t="s">
        <v>138</v>
      </c>
      <c r="J41" s="163">
        <v>44518</v>
      </c>
      <c r="K41" s="163">
        <v>44519</v>
      </c>
      <c r="L41" s="149" t="s">
        <v>251</v>
      </c>
      <c r="M41" s="116" t="s">
        <v>139</v>
      </c>
      <c r="N41" s="150"/>
      <c r="O41" s="161">
        <v>256</v>
      </c>
      <c r="P41" s="162">
        <f t="shared" si="1"/>
        <v>256</v>
      </c>
      <c r="Q41" s="116" t="s">
        <v>252</v>
      </c>
    </row>
    <row r="42" spans="2:17" x14ac:dyDescent="0.25">
      <c r="B42" s="146" t="s">
        <v>136</v>
      </c>
      <c r="C42" s="116">
        <v>20131257750</v>
      </c>
      <c r="D42" s="127">
        <v>1</v>
      </c>
      <c r="E42" s="116">
        <v>2</v>
      </c>
      <c r="F42" s="116">
        <v>2021</v>
      </c>
      <c r="G42" s="147" t="s">
        <v>643</v>
      </c>
      <c r="H42" s="148" t="s">
        <v>137</v>
      </c>
      <c r="I42" s="167" t="s">
        <v>672</v>
      </c>
      <c r="J42" s="163">
        <v>44518</v>
      </c>
      <c r="K42" s="163">
        <v>44519</v>
      </c>
      <c r="L42" s="149" t="s">
        <v>251</v>
      </c>
      <c r="M42" s="116" t="s">
        <v>139</v>
      </c>
      <c r="N42" s="165"/>
      <c r="O42" s="164">
        <f>302.77-46.77</f>
        <v>255.99999999999997</v>
      </c>
      <c r="P42" s="162">
        <f t="shared" si="1"/>
        <v>255.99999999999997</v>
      </c>
      <c r="Q42" s="116" t="s">
        <v>252</v>
      </c>
    </row>
    <row r="43" spans="2:17" x14ac:dyDescent="0.25">
      <c r="B43" s="146" t="s">
        <v>136</v>
      </c>
      <c r="C43" s="116">
        <v>20131257750</v>
      </c>
      <c r="D43" s="127">
        <v>1</v>
      </c>
      <c r="E43" s="116">
        <v>2</v>
      </c>
      <c r="F43" s="116">
        <v>2021</v>
      </c>
      <c r="G43" s="147" t="s">
        <v>643</v>
      </c>
      <c r="H43" s="148" t="s">
        <v>137</v>
      </c>
      <c r="I43" s="149" t="s">
        <v>672</v>
      </c>
      <c r="J43" s="163">
        <v>44521</v>
      </c>
      <c r="K43" s="163">
        <v>44522</v>
      </c>
      <c r="L43" s="149" t="s">
        <v>251</v>
      </c>
      <c r="M43" s="116" t="s">
        <v>139</v>
      </c>
      <c r="N43" s="164"/>
      <c r="O43" s="166">
        <f>302.17-46.17</f>
        <v>256</v>
      </c>
      <c r="P43" s="162">
        <f t="shared" si="1"/>
        <v>256</v>
      </c>
      <c r="Q43" s="116" t="s">
        <v>252</v>
      </c>
    </row>
    <row r="44" spans="2:17" x14ac:dyDescent="0.25">
      <c r="B44" s="146" t="s">
        <v>136</v>
      </c>
      <c r="C44" s="116">
        <v>20131257750</v>
      </c>
      <c r="D44" s="127">
        <v>1</v>
      </c>
      <c r="E44" s="116">
        <v>2</v>
      </c>
      <c r="F44" s="116">
        <v>2021</v>
      </c>
      <c r="G44" s="147" t="s">
        <v>643</v>
      </c>
      <c r="H44" s="148" t="s">
        <v>137</v>
      </c>
      <c r="I44" s="149" t="s">
        <v>673</v>
      </c>
      <c r="J44" s="163">
        <v>44521</v>
      </c>
      <c r="K44" s="163">
        <v>44522</v>
      </c>
      <c r="L44" s="149" t="s">
        <v>251</v>
      </c>
      <c r="M44" s="116" t="s">
        <v>139</v>
      </c>
      <c r="N44" s="164"/>
      <c r="O44" s="166">
        <f>302.17-46.17</f>
        <v>256</v>
      </c>
      <c r="P44" s="162">
        <f t="shared" si="1"/>
        <v>256</v>
      </c>
      <c r="Q44" s="116" t="s">
        <v>252</v>
      </c>
    </row>
    <row r="45" spans="2:17" ht="30" x14ac:dyDescent="0.25">
      <c r="B45" s="146" t="s">
        <v>136</v>
      </c>
      <c r="C45" s="116">
        <v>20131257750</v>
      </c>
      <c r="D45" s="127">
        <v>1</v>
      </c>
      <c r="E45" s="116">
        <v>2</v>
      </c>
      <c r="F45" s="116">
        <v>2021</v>
      </c>
      <c r="G45" s="147" t="s">
        <v>643</v>
      </c>
      <c r="H45" s="148" t="s">
        <v>137</v>
      </c>
      <c r="I45" s="167" t="s">
        <v>138</v>
      </c>
      <c r="J45" s="163">
        <v>44524</v>
      </c>
      <c r="K45" s="163">
        <v>44525</v>
      </c>
      <c r="L45" s="149" t="s">
        <v>251</v>
      </c>
      <c r="M45" s="116" t="s">
        <v>139</v>
      </c>
      <c r="N45" s="150"/>
      <c r="O45" s="166">
        <v>256</v>
      </c>
      <c r="P45" s="162">
        <f t="shared" si="1"/>
        <v>256</v>
      </c>
      <c r="Q45" s="116" t="s">
        <v>252</v>
      </c>
    </row>
    <row r="46" spans="2:17" x14ac:dyDescent="0.25">
      <c r="B46" s="146" t="s">
        <v>136</v>
      </c>
      <c r="C46" s="116">
        <v>20131257750</v>
      </c>
      <c r="D46" s="127">
        <v>1</v>
      </c>
      <c r="E46" s="116">
        <v>2</v>
      </c>
      <c r="F46" s="116">
        <v>2021</v>
      </c>
      <c r="G46" s="147" t="s">
        <v>643</v>
      </c>
      <c r="H46" s="148" t="s">
        <v>137</v>
      </c>
      <c r="I46" s="149" t="s">
        <v>674</v>
      </c>
      <c r="J46" s="163">
        <v>44527</v>
      </c>
      <c r="K46" s="163">
        <v>44528</v>
      </c>
      <c r="L46" s="149" t="s">
        <v>251</v>
      </c>
      <c r="M46" s="116" t="s">
        <v>139</v>
      </c>
      <c r="N46" s="150"/>
      <c r="O46" s="166">
        <v>256</v>
      </c>
      <c r="P46" s="162">
        <f t="shared" si="1"/>
        <v>256</v>
      </c>
      <c r="Q46" s="116" t="s">
        <v>252</v>
      </c>
    </row>
    <row r="47" spans="2:17" x14ac:dyDescent="0.25">
      <c r="B47" s="146" t="s">
        <v>136</v>
      </c>
      <c r="C47" s="116">
        <v>20131257750</v>
      </c>
      <c r="D47" s="127">
        <v>1</v>
      </c>
      <c r="E47" s="116">
        <v>2</v>
      </c>
      <c r="F47" s="116">
        <v>2021</v>
      </c>
      <c r="G47" s="147" t="s">
        <v>643</v>
      </c>
      <c r="H47" s="148" t="s">
        <v>137</v>
      </c>
      <c r="I47" s="149" t="s">
        <v>668</v>
      </c>
      <c r="J47" s="163">
        <v>44528</v>
      </c>
      <c r="K47" s="163">
        <v>44529</v>
      </c>
      <c r="L47" s="149" t="s">
        <v>251</v>
      </c>
      <c r="M47" s="116" t="s">
        <v>139</v>
      </c>
      <c r="N47" s="165"/>
      <c r="O47" s="164">
        <f>302.17-46.17</f>
        <v>256</v>
      </c>
      <c r="P47" s="162">
        <f t="shared" si="1"/>
        <v>256</v>
      </c>
      <c r="Q47" s="116" t="s">
        <v>252</v>
      </c>
    </row>
    <row r="48" spans="2:17" x14ac:dyDescent="0.25">
      <c r="B48" s="146" t="s">
        <v>136</v>
      </c>
      <c r="C48" s="116">
        <v>20131257750</v>
      </c>
      <c r="D48" s="127">
        <v>1</v>
      </c>
      <c r="E48" s="116">
        <v>2</v>
      </c>
      <c r="F48" s="116">
        <v>2021</v>
      </c>
      <c r="G48" s="147" t="s">
        <v>643</v>
      </c>
      <c r="H48" s="148" t="s">
        <v>137</v>
      </c>
      <c r="I48" s="149" t="s">
        <v>668</v>
      </c>
      <c r="J48" s="163">
        <v>44525</v>
      </c>
      <c r="K48" s="163">
        <v>44525</v>
      </c>
      <c r="L48" s="149" t="s">
        <v>251</v>
      </c>
      <c r="M48" s="116" t="s">
        <v>139</v>
      </c>
      <c r="N48" s="165"/>
      <c r="O48" s="164">
        <f>292.95-76.95</f>
        <v>216</v>
      </c>
      <c r="P48" s="162">
        <f t="shared" si="1"/>
        <v>216</v>
      </c>
      <c r="Q48" s="116" t="s">
        <v>252</v>
      </c>
    </row>
    <row r="49" spans="2:17" ht="16.5" x14ac:dyDescent="0.3">
      <c r="B49" s="169"/>
      <c r="C49" s="169"/>
      <c r="D49" s="169"/>
      <c r="E49" s="169"/>
      <c r="F49" s="169"/>
      <c r="G49" s="169"/>
      <c r="H49" s="169"/>
      <c r="I49" s="169"/>
      <c r="J49" s="169"/>
      <c r="K49" s="169"/>
      <c r="L49" s="171" t="s">
        <v>675</v>
      </c>
      <c r="M49" s="169"/>
      <c r="N49" s="170">
        <f>SUM(N9:N48)</f>
        <v>0</v>
      </c>
      <c r="O49" s="172">
        <f>SUM(O9:O48)</f>
        <v>10434.799999999999</v>
      </c>
      <c r="P49" s="172">
        <f>SUM(P9:P48)</f>
        <v>10434.799999999999</v>
      </c>
      <c r="Q49" s="169"/>
    </row>
  </sheetData>
  <mergeCells count="2">
    <mergeCell ref="B1:Q1"/>
    <mergeCell ref="B3:Q3"/>
  </mergeCells>
  <pageMargins left="0.7" right="0.7" top="0.75" bottom="0.75" header="0.3" footer="0.3"/>
  <pageSetup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2:L52"/>
  <sheetViews>
    <sheetView topLeftCell="A33" workbookViewId="0">
      <selection activeCell="C53" sqref="C53"/>
    </sheetView>
  </sheetViews>
  <sheetFormatPr baseColWidth="10" defaultRowHeight="15" x14ac:dyDescent="0.25"/>
  <cols>
    <col min="1" max="1" width="9.42578125" customWidth="1"/>
    <col min="2" max="2" width="14.28515625" customWidth="1"/>
    <col min="3" max="4" width="15.7109375" customWidth="1"/>
    <col min="5" max="5" width="17" customWidth="1"/>
    <col min="6" max="8" width="15.7109375" customWidth="1"/>
    <col min="9" max="9" width="20.85546875" customWidth="1"/>
  </cols>
  <sheetData>
    <row r="2" spans="1:12" ht="18.75" x14ac:dyDescent="0.3">
      <c r="A2" s="226" t="s">
        <v>67</v>
      </c>
      <c r="B2" s="227"/>
      <c r="C2" s="227"/>
      <c r="D2" s="227"/>
      <c r="E2" s="227"/>
      <c r="F2" s="227"/>
      <c r="G2" s="227"/>
      <c r="H2" s="227"/>
      <c r="I2" s="227"/>
      <c r="J2" s="227"/>
      <c r="K2" s="227"/>
      <c r="L2" s="227"/>
    </row>
    <row r="3" spans="1:12" x14ac:dyDescent="0.25">
      <c r="A3" t="s">
        <v>74</v>
      </c>
      <c r="E3" t="s">
        <v>113</v>
      </c>
      <c r="F3" s="38" t="s">
        <v>191</v>
      </c>
    </row>
    <row r="4" spans="1:12" x14ac:dyDescent="0.25">
      <c r="A4" t="s">
        <v>112</v>
      </c>
      <c r="E4" t="s">
        <v>68</v>
      </c>
      <c r="F4" t="s">
        <v>114</v>
      </c>
    </row>
    <row r="5" spans="1:12" x14ac:dyDescent="0.25">
      <c r="E5" t="s">
        <v>69</v>
      </c>
      <c r="F5" t="s">
        <v>115</v>
      </c>
    </row>
    <row r="6" spans="1:12" x14ac:dyDescent="0.25">
      <c r="E6" t="s">
        <v>70</v>
      </c>
      <c r="F6" t="s">
        <v>189</v>
      </c>
    </row>
    <row r="7" spans="1:12" x14ac:dyDescent="0.25">
      <c r="E7" t="s">
        <v>33</v>
      </c>
      <c r="F7" s="15">
        <v>44530</v>
      </c>
    </row>
    <row r="9" spans="1:12" ht="30" customHeight="1" x14ac:dyDescent="0.25">
      <c r="A9" s="30" t="s">
        <v>71</v>
      </c>
      <c r="B9" s="30" t="s">
        <v>63</v>
      </c>
      <c r="C9" s="30" t="s">
        <v>83</v>
      </c>
      <c r="D9" s="30" t="s">
        <v>90</v>
      </c>
      <c r="E9" s="30" t="s">
        <v>84</v>
      </c>
      <c r="F9" s="30" t="s">
        <v>85</v>
      </c>
      <c r="G9" s="30" t="s">
        <v>86</v>
      </c>
      <c r="H9" s="30" t="s">
        <v>87</v>
      </c>
      <c r="I9" s="30" t="s">
        <v>88</v>
      </c>
      <c r="J9" s="30" t="s">
        <v>89</v>
      </c>
      <c r="K9" s="30" t="s">
        <v>72</v>
      </c>
      <c r="L9" s="30" t="s">
        <v>73</v>
      </c>
    </row>
    <row r="10" spans="1:12" ht="24" x14ac:dyDescent="0.25">
      <c r="A10" s="77">
        <v>1</v>
      </c>
      <c r="B10" s="109">
        <v>44503</v>
      </c>
      <c r="C10" s="51" t="s">
        <v>258</v>
      </c>
      <c r="D10" s="77">
        <v>16706905</v>
      </c>
      <c r="E10" s="77" t="s">
        <v>197</v>
      </c>
      <c r="F10" s="51" t="s">
        <v>219</v>
      </c>
      <c r="G10" s="77" t="s">
        <v>220</v>
      </c>
      <c r="H10" s="51" t="s">
        <v>195</v>
      </c>
      <c r="I10" s="51" t="s">
        <v>119</v>
      </c>
      <c r="J10" s="77" t="s">
        <v>223</v>
      </c>
      <c r="K10" s="110">
        <v>0.33888888888888885</v>
      </c>
      <c r="L10" s="110">
        <v>0.35416666666666669</v>
      </c>
    </row>
    <row r="11" spans="1:12" ht="24" x14ac:dyDescent="0.25">
      <c r="A11" s="77">
        <v>2</v>
      </c>
      <c r="B11" s="109">
        <v>44503</v>
      </c>
      <c r="C11" s="51" t="s">
        <v>259</v>
      </c>
      <c r="D11" s="77">
        <v>46860434</v>
      </c>
      <c r="E11" s="77" t="s">
        <v>197</v>
      </c>
      <c r="F11" s="51" t="s">
        <v>196</v>
      </c>
      <c r="G11" s="77" t="s">
        <v>220</v>
      </c>
      <c r="H11" s="51" t="s">
        <v>195</v>
      </c>
      <c r="I11" s="51" t="s">
        <v>119</v>
      </c>
      <c r="J11" s="77" t="s">
        <v>223</v>
      </c>
      <c r="K11" s="110">
        <v>0.40416666666666662</v>
      </c>
      <c r="L11" s="110">
        <v>0.40972222222222227</v>
      </c>
    </row>
    <row r="12" spans="1:12" ht="24" x14ac:dyDescent="0.25">
      <c r="A12" s="77">
        <v>3</v>
      </c>
      <c r="B12" s="109">
        <v>44503</v>
      </c>
      <c r="C12" s="51" t="s">
        <v>260</v>
      </c>
      <c r="D12" s="77">
        <v>40943958</v>
      </c>
      <c r="E12" s="77" t="s">
        <v>197</v>
      </c>
      <c r="F12" s="77" t="s">
        <v>196</v>
      </c>
      <c r="G12" s="77" t="s">
        <v>220</v>
      </c>
      <c r="H12" s="51" t="s">
        <v>195</v>
      </c>
      <c r="I12" s="51" t="s">
        <v>119</v>
      </c>
      <c r="J12" s="77" t="s">
        <v>223</v>
      </c>
      <c r="K12" s="110">
        <v>0.4861111111111111</v>
      </c>
      <c r="L12" s="110">
        <v>0.5</v>
      </c>
    </row>
    <row r="13" spans="1:12" ht="24" x14ac:dyDescent="0.25">
      <c r="A13" s="77">
        <v>4</v>
      </c>
      <c r="B13" s="109">
        <v>44504</v>
      </c>
      <c r="C13" s="51" t="s">
        <v>261</v>
      </c>
      <c r="D13" s="77">
        <v>42017582</v>
      </c>
      <c r="E13" s="77" t="s">
        <v>197</v>
      </c>
      <c r="F13" s="77" t="s">
        <v>219</v>
      </c>
      <c r="G13" s="77" t="s">
        <v>220</v>
      </c>
      <c r="H13" s="51" t="s">
        <v>195</v>
      </c>
      <c r="I13" s="51" t="s">
        <v>119</v>
      </c>
      <c r="J13" s="77" t="s">
        <v>116</v>
      </c>
      <c r="K13" s="110">
        <v>0.375</v>
      </c>
      <c r="L13" s="110">
        <v>0.40416666666666662</v>
      </c>
    </row>
    <row r="14" spans="1:12" ht="36" x14ac:dyDescent="0.25">
      <c r="A14" s="77">
        <v>5</v>
      </c>
      <c r="B14" s="109">
        <v>44504</v>
      </c>
      <c r="C14" s="51" t="s">
        <v>262</v>
      </c>
      <c r="D14" s="77">
        <v>42787905</v>
      </c>
      <c r="E14" s="77" t="s">
        <v>117</v>
      </c>
      <c r="F14" s="77" t="s">
        <v>219</v>
      </c>
      <c r="G14" s="77" t="s">
        <v>220</v>
      </c>
      <c r="H14" s="51" t="s">
        <v>195</v>
      </c>
      <c r="I14" s="51" t="s">
        <v>119</v>
      </c>
      <c r="J14" s="77" t="s">
        <v>223</v>
      </c>
      <c r="K14" s="110">
        <v>0.375</v>
      </c>
      <c r="L14" s="110">
        <v>0.40416666666666662</v>
      </c>
    </row>
    <row r="15" spans="1:12" ht="24" x14ac:dyDescent="0.25">
      <c r="A15" s="77">
        <v>6</v>
      </c>
      <c r="B15" s="109">
        <v>44504</v>
      </c>
      <c r="C15" s="51" t="s">
        <v>263</v>
      </c>
      <c r="D15" s="77">
        <v>42036560</v>
      </c>
      <c r="E15" s="51" t="s">
        <v>197</v>
      </c>
      <c r="F15" s="77" t="s">
        <v>219</v>
      </c>
      <c r="G15" s="77" t="s">
        <v>220</v>
      </c>
      <c r="H15" s="51" t="s">
        <v>195</v>
      </c>
      <c r="I15" s="51" t="s">
        <v>119</v>
      </c>
      <c r="J15" s="77" t="s">
        <v>223</v>
      </c>
      <c r="K15" s="110">
        <v>0.40416666666666662</v>
      </c>
      <c r="L15" s="110">
        <v>0.43333333333333335</v>
      </c>
    </row>
    <row r="16" spans="1:12" ht="24" x14ac:dyDescent="0.25">
      <c r="A16" s="77">
        <v>7</v>
      </c>
      <c r="B16" s="109">
        <v>44505</v>
      </c>
      <c r="C16" s="51" t="s">
        <v>264</v>
      </c>
      <c r="D16" s="118" t="s">
        <v>265</v>
      </c>
      <c r="E16" s="51" t="s">
        <v>197</v>
      </c>
      <c r="F16" s="77" t="s">
        <v>219</v>
      </c>
      <c r="G16" s="77" t="s">
        <v>220</v>
      </c>
      <c r="H16" s="51" t="s">
        <v>195</v>
      </c>
      <c r="I16" s="51" t="s">
        <v>119</v>
      </c>
      <c r="J16" s="77" t="s">
        <v>223</v>
      </c>
      <c r="K16" s="110">
        <v>0.4291666666666667</v>
      </c>
      <c r="L16" s="110">
        <v>0.47916666666666669</v>
      </c>
    </row>
    <row r="17" spans="1:12" ht="36" x14ac:dyDescent="0.25">
      <c r="A17" s="77">
        <v>8</v>
      </c>
      <c r="B17" s="109">
        <v>44505</v>
      </c>
      <c r="C17" s="51" t="s">
        <v>262</v>
      </c>
      <c r="D17" s="77">
        <v>42787905</v>
      </c>
      <c r="E17" s="77" t="s">
        <v>117</v>
      </c>
      <c r="F17" s="77" t="s">
        <v>219</v>
      </c>
      <c r="G17" s="77" t="s">
        <v>220</v>
      </c>
      <c r="H17" s="51" t="s">
        <v>195</v>
      </c>
      <c r="I17" s="51" t="s">
        <v>119</v>
      </c>
      <c r="J17" s="77" t="s">
        <v>223</v>
      </c>
      <c r="K17" s="110">
        <v>0.4291666666666667</v>
      </c>
      <c r="L17" s="110">
        <v>0.47916666666666669</v>
      </c>
    </row>
    <row r="18" spans="1:12" ht="36" x14ac:dyDescent="0.25">
      <c r="A18" s="77">
        <v>9</v>
      </c>
      <c r="B18" s="109">
        <v>44508</v>
      </c>
      <c r="C18" s="51" t="s">
        <v>266</v>
      </c>
      <c r="D18" s="77">
        <v>47385222</v>
      </c>
      <c r="E18" s="77" t="s">
        <v>197</v>
      </c>
      <c r="F18" s="77" t="s">
        <v>219</v>
      </c>
      <c r="G18" s="77" t="s">
        <v>220</v>
      </c>
      <c r="H18" s="51" t="s">
        <v>195</v>
      </c>
      <c r="I18" s="51" t="s">
        <v>119</v>
      </c>
      <c r="J18" s="77" t="s">
        <v>223</v>
      </c>
      <c r="K18" s="110">
        <v>0.48888888888888887</v>
      </c>
      <c r="L18" s="110">
        <v>0.50694444444444442</v>
      </c>
    </row>
    <row r="19" spans="1:12" ht="24" x14ac:dyDescent="0.25">
      <c r="A19" s="77">
        <v>10</v>
      </c>
      <c r="B19" s="109">
        <v>44508</v>
      </c>
      <c r="C19" s="51" t="s">
        <v>267</v>
      </c>
      <c r="D19" s="77">
        <v>46946830</v>
      </c>
      <c r="E19" s="77" t="s">
        <v>197</v>
      </c>
      <c r="F19" s="77" t="s">
        <v>219</v>
      </c>
      <c r="G19" s="77" t="s">
        <v>220</v>
      </c>
      <c r="H19" s="51" t="s">
        <v>195</v>
      </c>
      <c r="I19" s="51" t="s">
        <v>119</v>
      </c>
      <c r="J19" s="77" t="s">
        <v>223</v>
      </c>
      <c r="K19" s="110">
        <v>0.48888888888888887</v>
      </c>
      <c r="L19" s="110">
        <v>0.50694444444444442</v>
      </c>
    </row>
    <row r="20" spans="1:12" ht="24" x14ac:dyDescent="0.25">
      <c r="A20" s="77">
        <v>11</v>
      </c>
      <c r="B20" s="109">
        <v>44508</v>
      </c>
      <c r="C20" s="51" t="s">
        <v>687</v>
      </c>
      <c r="D20" s="77">
        <v>44632653</v>
      </c>
      <c r="E20" s="77" t="s">
        <v>197</v>
      </c>
      <c r="F20" s="77" t="s">
        <v>219</v>
      </c>
      <c r="G20" s="77" t="s">
        <v>220</v>
      </c>
      <c r="H20" s="51" t="s">
        <v>195</v>
      </c>
      <c r="I20" s="51" t="s">
        <v>119</v>
      </c>
      <c r="J20" s="77" t="s">
        <v>223</v>
      </c>
      <c r="K20" s="110">
        <v>0.49027777777777781</v>
      </c>
      <c r="L20" s="110">
        <v>0.52361111111111114</v>
      </c>
    </row>
    <row r="21" spans="1:12" ht="36" x14ac:dyDescent="0.25">
      <c r="A21" s="77">
        <v>12</v>
      </c>
      <c r="B21" s="109">
        <v>44509</v>
      </c>
      <c r="C21" s="51" t="s">
        <v>688</v>
      </c>
      <c r="D21" s="77">
        <v>45639069</v>
      </c>
      <c r="E21" s="77" t="s">
        <v>197</v>
      </c>
      <c r="F21" s="51" t="s">
        <v>196</v>
      </c>
      <c r="G21" s="77" t="s">
        <v>220</v>
      </c>
      <c r="H21" s="51" t="s">
        <v>118</v>
      </c>
      <c r="I21" s="51" t="s">
        <v>79</v>
      </c>
      <c r="J21" s="77" t="s">
        <v>223</v>
      </c>
      <c r="K21" s="110">
        <v>0.44027777777777777</v>
      </c>
      <c r="L21" s="110">
        <v>0.44861111111111113</v>
      </c>
    </row>
    <row r="22" spans="1:12" ht="36" x14ac:dyDescent="0.25">
      <c r="A22" s="77">
        <v>13</v>
      </c>
      <c r="B22" s="109">
        <v>44510</v>
      </c>
      <c r="C22" s="51" t="s">
        <v>268</v>
      </c>
      <c r="D22" s="77">
        <v>74441668</v>
      </c>
      <c r="E22" s="77" t="s">
        <v>197</v>
      </c>
      <c r="F22" s="77" t="s">
        <v>196</v>
      </c>
      <c r="G22" s="77" t="s">
        <v>220</v>
      </c>
      <c r="H22" s="51" t="s">
        <v>195</v>
      </c>
      <c r="I22" s="51" t="s">
        <v>119</v>
      </c>
      <c r="J22" s="77" t="s">
        <v>223</v>
      </c>
      <c r="K22" s="110">
        <v>0.45624999999999999</v>
      </c>
      <c r="L22" s="110">
        <v>0.46180555555555558</v>
      </c>
    </row>
    <row r="23" spans="1:12" ht="24" x14ac:dyDescent="0.25">
      <c r="A23" s="77">
        <v>14</v>
      </c>
      <c r="B23" s="109">
        <v>44510</v>
      </c>
      <c r="C23" s="51" t="s">
        <v>269</v>
      </c>
      <c r="D23" s="77">
        <v>26698285</v>
      </c>
      <c r="E23" s="51" t="s">
        <v>270</v>
      </c>
      <c r="F23" s="77" t="s">
        <v>222</v>
      </c>
      <c r="G23" s="77" t="s">
        <v>220</v>
      </c>
      <c r="H23" s="51" t="s">
        <v>195</v>
      </c>
      <c r="I23" s="51" t="s">
        <v>119</v>
      </c>
      <c r="J23" s="77" t="s">
        <v>223</v>
      </c>
      <c r="K23" s="110">
        <v>0.50347222222222221</v>
      </c>
      <c r="L23" s="110">
        <v>0.52430555555555558</v>
      </c>
    </row>
    <row r="24" spans="1:12" ht="24" x14ac:dyDescent="0.25">
      <c r="A24" s="77">
        <v>15</v>
      </c>
      <c r="B24" s="109">
        <v>44510</v>
      </c>
      <c r="C24" s="51" t="s">
        <v>271</v>
      </c>
      <c r="D24" s="77">
        <v>76538355</v>
      </c>
      <c r="E24" s="51" t="s">
        <v>270</v>
      </c>
      <c r="F24" s="77" t="s">
        <v>222</v>
      </c>
      <c r="G24" s="77" t="s">
        <v>220</v>
      </c>
      <c r="H24" s="51" t="s">
        <v>195</v>
      </c>
      <c r="I24" s="51" t="s">
        <v>119</v>
      </c>
      <c r="J24" s="77" t="s">
        <v>223</v>
      </c>
      <c r="K24" s="110">
        <v>0.50347222222222221</v>
      </c>
      <c r="L24" s="110">
        <v>0.52430555555555558</v>
      </c>
    </row>
    <row r="25" spans="1:12" ht="24" x14ac:dyDescent="0.25">
      <c r="A25" s="77">
        <v>16</v>
      </c>
      <c r="B25" s="109">
        <v>44511</v>
      </c>
      <c r="C25" s="51" t="s">
        <v>226</v>
      </c>
      <c r="D25" s="77">
        <v>26731815</v>
      </c>
      <c r="E25" s="51" t="s">
        <v>272</v>
      </c>
      <c r="F25" s="77" t="s">
        <v>196</v>
      </c>
      <c r="G25" s="77" t="s">
        <v>220</v>
      </c>
      <c r="H25" s="51" t="s">
        <v>118</v>
      </c>
      <c r="I25" s="51" t="s">
        <v>79</v>
      </c>
      <c r="J25" s="77" t="s">
        <v>223</v>
      </c>
      <c r="K25" s="110">
        <v>0.31458333333333333</v>
      </c>
      <c r="L25" s="110">
        <v>0.35486111111111113</v>
      </c>
    </row>
    <row r="26" spans="1:12" ht="24" x14ac:dyDescent="0.25">
      <c r="A26" s="77">
        <v>17</v>
      </c>
      <c r="B26" s="109">
        <v>44511</v>
      </c>
      <c r="C26" s="51" t="s">
        <v>273</v>
      </c>
      <c r="D26" s="142">
        <v>41905991</v>
      </c>
      <c r="E26" s="77" t="s">
        <v>274</v>
      </c>
      <c r="F26" s="51" t="s">
        <v>196</v>
      </c>
      <c r="G26" s="77" t="s">
        <v>220</v>
      </c>
      <c r="H26" s="51" t="s">
        <v>275</v>
      </c>
      <c r="I26" s="51" t="s">
        <v>276</v>
      </c>
      <c r="J26" s="77" t="s">
        <v>223</v>
      </c>
      <c r="K26" s="110">
        <v>0.41597222222222219</v>
      </c>
      <c r="L26" s="110">
        <v>0.4465277777777778</v>
      </c>
    </row>
    <row r="27" spans="1:12" ht="24" x14ac:dyDescent="0.25">
      <c r="A27" s="77">
        <v>18</v>
      </c>
      <c r="B27" s="109">
        <v>44511</v>
      </c>
      <c r="C27" s="51" t="s">
        <v>277</v>
      </c>
      <c r="D27" s="77">
        <v>44493982</v>
      </c>
      <c r="E27" s="77" t="s">
        <v>274</v>
      </c>
      <c r="F27" s="51" t="s">
        <v>196</v>
      </c>
      <c r="G27" s="77" t="s">
        <v>220</v>
      </c>
      <c r="H27" s="51" t="s">
        <v>275</v>
      </c>
      <c r="I27" s="51" t="s">
        <v>276</v>
      </c>
      <c r="J27" s="77" t="s">
        <v>223</v>
      </c>
      <c r="K27" s="110">
        <v>0.41597222222222219</v>
      </c>
      <c r="L27" s="110">
        <v>0.4465277777777778</v>
      </c>
    </row>
    <row r="28" spans="1:12" ht="24" x14ac:dyDescent="0.25">
      <c r="A28" s="77">
        <v>19</v>
      </c>
      <c r="B28" s="109">
        <v>44515</v>
      </c>
      <c r="C28" s="51" t="s">
        <v>278</v>
      </c>
      <c r="D28" s="77">
        <v>16706905</v>
      </c>
      <c r="E28" s="77" t="s">
        <v>279</v>
      </c>
      <c r="F28" s="77" t="s">
        <v>222</v>
      </c>
      <c r="G28" s="77" t="s">
        <v>220</v>
      </c>
      <c r="H28" s="51" t="s">
        <v>194</v>
      </c>
      <c r="I28" s="51" t="s">
        <v>221</v>
      </c>
      <c r="J28" s="77" t="s">
        <v>225</v>
      </c>
      <c r="K28" s="110">
        <v>0.3347222222222222</v>
      </c>
      <c r="L28" s="110">
        <v>0.34375</v>
      </c>
    </row>
    <row r="29" spans="1:12" ht="24" x14ac:dyDescent="0.25">
      <c r="A29" s="77">
        <v>20</v>
      </c>
      <c r="B29" s="109">
        <v>44515</v>
      </c>
      <c r="C29" s="51" t="s">
        <v>280</v>
      </c>
      <c r="D29" s="77">
        <v>19804723</v>
      </c>
      <c r="E29" s="77" t="s">
        <v>222</v>
      </c>
      <c r="F29" s="77" t="s">
        <v>222</v>
      </c>
      <c r="G29" s="77" t="s">
        <v>220</v>
      </c>
      <c r="H29" s="51" t="s">
        <v>195</v>
      </c>
      <c r="I29" s="51" t="s">
        <v>119</v>
      </c>
      <c r="J29" s="77" t="s">
        <v>223</v>
      </c>
      <c r="K29" s="110">
        <v>0.45833333333333331</v>
      </c>
      <c r="L29" s="110">
        <v>0.4604166666666667</v>
      </c>
    </row>
    <row r="30" spans="1:12" ht="24" x14ac:dyDescent="0.25">
      <c r="A30" s="77">
        <v>21</v>
      </c>
      <c r="B30" s="109">
        <v>44515</v>
      </c>
      <c r="C30" s="51" t="s">
        <v>226</v>
      </c>
      <c r="D30" s="77">
        <v>26731815</v>
      </c>
      <c r="E30" s="77" t="s">
        <v>197</v>
      </c>
      <c r="F30" s="77" t="s">
        <v>222</v>
      </c>
      <c r="G30" s="77" t="s">
        <v>220</v>
      </c>
      <c r="H30" s="51" t="s">
        <v>118</v>
      </c>
      <c r="I30" s="51" t="s">
        <v>79</v>
      </c>
      <c r="J30" s="77" t="s">
        <v>223</v>
      </c>
      <c r="K30" s="110">
        <v>0.4909722222222222</v>
      </c>
      <c r="L30" s="110">
        <v>0.49861111111111112</v>
      </c>
    </row>
    <row r="31" spans="1:12" ht="24" x14ac:dyDescent="0.25">
      <c r="A31" s="77">
        <v>22</v>
      </c>
      <c r="B31" s="109">
        <v>44515</v>
      </c>
      <c r="C31" s="51" t="s">
        <v>281</v>
      </c>
      <c r="D31" s="77">
        <v>27568892</v>
      </c>
      <c r="E31" s="77" t="s">
        <v>197</v>
      </c>
      <c r="F31" s="77" t="s">
        <v>196</v>
      </c>
      <c r="G31" s="77" t="s">
        <v>220</v>
      </c>
      <c r="H31" s="51" t="s">
        <v>195</v>
      </c>
      <c r="I31" s="51" t="s">
        <v>119</v>
      </c>
      <c r="J31" s="77" t="s">
        <v>223</v>
      </c>
      <c r="K31" s="110">
        <v>0.68055555555555547</v>
      </c>
      <c r="L31" s="110">
        <v>0.69652777777777775</v>
      </c>
    </row>
    <row r="32" spans="1:12" ht="24" x14ac:dyDescent="0.25">
      <c r="A32" s="77">
        <v>23</v>
      </c>
      <c r="B32" s="109">
        <v>44516</v>
      </c>
      <c r="C32" s="51" t="s">
        <v>282</v>
      </c>
      <c r="D32" s="118" t="s">
        <v>283</v>
      </c>
      <c r="E32" s="77" t="s">
        <v>197</v>
      </c>
      <c r="F32" s="77" t="s">
        <v>222</v>
      </c>
      <c r="G32" s="77" t="s">
        <v>220</v>
      </c>
      <c r="H32" s="51" t="s">
        <v>118</v>
      </c>
      <c r="I32" s="51" t="s">
        <v>79</v>
      </c>
      <c r="J32" s="77" t="s">
        <v>223</v>
      </c>
      <c r="K32" s="110">
        <v>0.40972222222222227</v>
      </c>
      <c r="L32" s="110">
        <v>0.42499999999999999</v>
      </c>
    </row>
    <row r="33" spans="1:12" ht="24" x14ac:dyDescent="0.25">
      <c r="A33" s="77">
        <v>24</v>
      </c>
      <c r="B33" s="109">
        <v>44517</v>
      </c>
      <c r="C33" s="51" t="s">
        <v>284</v>
      </c>
      <c r="D33" s="77">
        <v>72680432</v>
      </c>
      <c r="E33" s="77" t="s">
        <v>197</v>
      </c>
      <c r="F33" s="77" t="s">
        <v>196</v>
      </c>
      <c r="G33" s="77" t="s">
        <v>220</v>
      </c>
      <c r="H33" s="51" t="s">
        <v>195</v>
      </c>
      <c r="I33" s="51" t="s">
        <v>119</v>
      </c>
      <c r="J33" s="77" t="s">
        <v>223</v>
      </c>
      <c r="K33" s="110">
        <v>0.36388888888888887</v>
      </c>
      <c r="L33" s="110">
        <v>0.55208333333333337</v>
      </c>
    </row>
    <row r="34" spans="1:12" ht="24" x14ac:dyDescent="0.25">
      <c r="A34" s="77">
        <v>25</v>
      </c>
      <c r="B34" s="109">
        <v>44517</v>
      </c>
      <c r="C34" s="51" t="s">
        <v>285</v>
      </c>
      <c r="D34" s="77">
        <v>27561517</v>
      </c>
      <c r="E34" s="77" t="s">
        <v>197</v>
      </c>
      <c r="F34" s="77" t="s">
        <v>219</v>
      </c>
      <c r="G34" s="77" t="s">
        <v>220</v>
      </c>
      <c r="H34" s="51" t="s">
        <v>195</v>
      </c>
      <c r="I34" s="51" t="s">
        <v>119</v>
      </c>
      <c r="J34" s="77" t="s">
        <v>223</v>
      </c>
      <c r="K34" s="110">
        <v>0.43472222222222223</v>
      </c>
      <c r="L34" s="110">
        <v>0.44444444444444442</v>
      </c>
    </row>
    <row r="35" spans="1:12" ht="24" x14ac:dyDescent="0.25">
      <c r="A35" s="77">
        <v>26</v>
      </c>
      <c r="B35" s="109">
        <v>44517</v>
      </c>
      <c r="C35" s="51" t="s">
        <v>689</v>
      </c>
      <c r="D35" s="77">
        <v>26607055</v>
      </c>
      <c r="E35" s="77" t="s">
        <v>197</v>
      </c>
      <c r="F35" s="77" t="s">
        <v>219</v>
      </c>
      <c r="G35" s="77" t="s">
        <v>220</v>
      </c>
      <c r="H35" s="51" t="s">
        <v>195</v>
      </c>
      <c r="I35" s="51" t="s">
        <v>119</v>
      </c>
      <c r="J35" s="77" t="s">
        <v>223</v>
      </c>
      <c r="K35" s="110">
        <v>0.46111111111111108</v>
      </c>
      <c r="L35" s="110">
        <v>0.47222222222222227</v>
      </c>
    </row>
    <row r="36" spans="1:12" ht="24" x14ac:dyDescent="0.25">
      <c r="A36" s="77">
        <v>27</v>
      </c>
      <c r="B36" s="109">
        <v>44519</v>
      </c>
      <c r="C36" s="51" t="s">
        <v>286</v>
      </c>
      <c r="D36" s="77">
        <v>76364281</v>
      </c>
      <c r="E36" s="77" t="s">
        <v>287</v>
      </c>
      <c r="F36" s="77" t="s">
        <v>219</v>
      </c>
      <c r="G36" s="77" t="s">
        <v>220</v>
      </c>
      <c r="H36" s="51" t="s">
        <v>275</v>
      </c>
      <c r="I36" s="51" t="s">
        <v>276</v>
      </c>
      <c r="J36" s="77" t="s">
        <v>223</v>
      </c>
      <c r="K36" s="110">
        <v>0.42708333333333331</v>
      </c>
      <c r="L36" s="110">
        <v>0.4465277777777778</v>
      </c>
    </row>
    <row r="37" spans="1:12" ht="36" x14ac:dyDescent="0.25">
      <c r="A37" s="77">
        <v>28</v>
      </c>
      <c r="B37" s="109">
        <v>44522</v>
      </c>
      <c r="C37" s="51" t="s">
        <v>288</v>
      </c>
      <c r="D37" s="77">
        <v>26673892</v>
      </c>
      <c r="E37" s="77" t="s">
        <v>291</v>
      </c>
      <c r="F37" s="77" t="s">
        <v>219</v>
      </c>
      <c r="G37" s="77" t="s">
        <v>220</v>
      </c>
      <c r="H37" s="51" t="s">
        <v>195</v>
      </c>
      <c r="I37" s="51" t="s">
        <v>119</v>
      </c>
      <c r="J37" s="77" t="s">
        <v>223</v>
      </c>
      <c r="K37" s="110">
        <v>0.35902777777777778</v>
      </c>
      <c r="L37" s="110">
        <v>0.375</v>
      </c>
    </row>
    <row r="38" spans="1:12" ht="24" x14ac:dyDescent="0.25">
      <c r="A38" s="77">
        <v>29</v>
      </c>
      <c r="B38" s="109">
        <v>44522</v>
      </c>
      <c r="C38" s="51" t="s">
        <v>289</v>
      </c>
      <c r="D38" s="77">
        <v>26603609</v>
      </c>
      <c r="E38" s="51" t="s">
        <v>290</v>
      </c>
      <c r="F38" s="77" t="s">
        <v>196</v>
      </c>
      <c r="G38" s="77" t="s">
        <v>220</v>
      </c>
      <c r="H38" s="51" t="s">
        <v>195</v>
      </c>
      <c r="I38" s="51" t="s">
        <v>119</v>
      </c>
      <c r="J38" s="77" t="s">
        <v>223</v>
      </c>
      <c r="K38" s="110">
        <v>0.35902777777777778</v>
      </c>
      <c r="L38" s="110" t="s">
        <v>292</v>
      </c>
    </row>
    <row r="39" spans="1:12" ht="24" x14ac:dyDescent="0.25">
      <c r="A39" s="77">
        <v>30</v>
      </c>
      <c r="B39" s="109">
        <v>44522</v>
      </c>
      <c r="C39" s="51" t="s">
        <v>293</v>
      </c>
      <c r="D39" s="77">
        <v>26606709</v>
      </c>
      <c r="E39" s="51" t="s">
        <v>117</v>
      </c>
      <c r="F39" s="77" t="s">
        <v>219</v>
      </c>
      <c r="G39" s="77" t="s">
        <v>220</v>
      </c>
      <c r="H39" s="51" t="s">
        <v>195</v>
      </c>
      <c r="I39" s="51" t="s">
        <v>119</v>
      </c>
      <c r="J39" s="77" t="s">
        <v>223</v>
      </c>
      <c r="K39" s="110">
        <v>0.62152777777777779</v>
      </c>
      <c r="L39" s="110">
        <v>0.65069444444444446</v>
      </c>
    </row>
    <row r="40" spans="1:12" ht="24" x14ac:dyDescent="0.25">
      <c r="A40" s="77">
        <v>31</v>
      </c>
      <c r="B40" s="109">
        <v>44522</v>
      </c>
      <c r="C40" s="51" t="s">
        <v>294</v>
      </c>
      <c r="D40" s="77">
        <v>26621078</v>
      </c>
      <c r="E40" s="51" t="s">
        <v>197</v>
      </c>
      <c r="F40" s="77" t="s">
        <v>196</v>
      </c>
      <c r="G40" s="77" t="s">
        <v>220</v>
      </c>
      <c r="H40" s="51" t="s">
        <v>195</v>
      </c>
      <c r="I40" s="51" t="s">
        <v>119</v>
      </c>
      <c r="J40" s="77" t="s">
        <v>223</v>
      </c>
      <c r="K40" s="110">
        <v>0.37986111111111115</v>
      </c>
      <c r="L40" s="110">
        <v>0.44027777777777777</v>
      </c>
    </row>
    <row r="41" spans="1:12" ht="24" x14ac:dyDescent="0.25">
      <c r="A41" s="77">
        <v>32</v>
      </c>
      <c r="B41" s="109">
        <v>44522</v>
      </c>
      <c r="C41" s="151" t="s">
        <v>295</v>
      </c>
      <c r="D41" s="77">
        <v>27060865</v>
      </c>
      <c r="E41" s="51" t="s">
        <v>197</v>
      </c>
      <c r="F41" s="77" t="s">
        <v>196</v>
      </c>
      <c r="G41" s="77" t="s">
        <v>220</v>
      </c>
      <c r="H41" s="51" t="s">
        <v>195</v>
      </c>
      <c r="I41" s="51" t="s">
        <v>119</v>
      </c>
      <c r="J41" s="77" t="s">
        <v>223</v>
      </c>
      <c r="K41" s="110">
        <v>0.37986111111111115</v>
      </c>
      <c r="L41" s="110">
        <v>0.44027777777777777</v>
      </c>
    </row>
    <row r="42" spans="1:12" ht="24" x14ac:dyDescent="0.25">
      <c r="A42" s="77">
        <v>33</v>
      </c>
      <c r="B42" s="109">
        <v>44522</v>
      </c>
      <c r="C42" s="51" t="s">
        <v>296</v>
      </c>
      <c r="D42" s="77">
        <v>27544851</v>
      </c>
      <c r="E42" s="51" t="s">
        <v>117</v>
      </c>
      <c r="F42" s="77" t="s">
        <v>196</v>
      </c>
      <c r="G42" s="77" t="s">
        <v>220</v>
      </c>
      <c r="H42" s="51" t="s">
        <v>195</v>
      </c>
      <c r="I42" s="51" t="s">
        <v>119</v>
      </c>
      <c r="J42" s="77" t="s">
        <v>116</v>
      </c>
      <c r="K42" s="110">
        <v>0.50694444444444442</v>
      </c>
      <c r="L42" s="110">
        <v>0.51666666666666672</v>
      </c>
    </row>
    <row r="43" spans="1:12" ht="24" x14ac:dyDescent="0.25">
      <c r="A43" s="77">
        <v>34</v>
      </c>
      <c r="B43" s="109">
        <v>44526</v>
      </c>
      <c r="C43" s="51" t="s">
        <v>297</v>
      </c>
      <c r="D43" s="118" t="s">
        <v>298</v>
      </c>
      <c r="E43" s="51" t="s">
        <v>299</v>
      </c>
      <c r="F43" s="77" t="s">
        <v>196</v>
      </c>
      <c r="G43" s="77" t="s">
        <v>220</v>
      </c>
      <c r="H43" s="51" t="s">
        <v>195</v>
      </c>
      <c r="I43" s="51" t="s">
        <v>119</v>
      </c>
      <c r="J43" s="77" t="s">
        <v>223</v>
      </c>
      <c r="K43" s="110">
        <v>0.3444444444444445</v>
      </c>
      <c r="L43" s="110">
        <v>0.45833333333333331</v>
      </c>
    </row>
    <row r="44" spans="1:12" ht="24" x14ac:dyDescent="0.25">
      <c r="A44" s="77">
        <v>35</v>
      </c>
      <c r="B44" s="109">
        <v>44526</v>
      </c>
      <c r="C44" s="51" t="s">
        <v>300</v>
      </c>
      <c r="D44" s="118" t="s">
        <v>301</v>
      </c>
      <c r="E44" s="51" t="s">
        <v>302</v>
      </c>
      <c r="F44" s="77" t="s">
        <v>196</v>
      </c>
      <c r="G44" s="77" t="s">
        <v>220</v>
      </c>
      <c r="H44" s="51" t="s">
        <v>195</v>
      </c>
      <c r="I44" s="51" t="s">
        <v>119</v>
      </c>
      <c r="J44" s="77" t="s">
        <v>223</v>
      </c>
      <c r="K44" s="110">
        <v>0.3444444444444445</v>
      </c>
      <c r="L44" s="110">
        <v>0.45833333333333331</v>
      </c>
    </row>
    <row r="45" spans="1:12" ht="24" x14ac:dyDescent="0.25">
      <c r="A45" s="77">
        <v>36</v>
      </c>
      <c r="B45" s="109">
        <v>44526</v>
      </c>
      <c r="C45" s="51" t="s">
        <v>303</v>
      </c>
      <c r="D45" s="118" t="s">
        <v>304</v>
      </c>
      <c r="E45" s="51" t="s">
        <v>117</v>
      </c>
      <c r="F45" s="77" t="s">
        <v>196</v>
      </c>
      <c r="G45" s="77" t="s">
        <v>220</v>
      </c>
      <c r="H45" s="51" t="s">
        <v>195</v>
      </c>
      <c r="I45" s="51" t="s">
        <v>119</v>
      </c>
      <c r="J45" s="77" t="s">
        <v>223</v>
      </c>
      <c r="K45" s="110">
        <v>0.46527777777777773</v>
      </c>
      <c r="L45" s="110">
        <v>0.47083333333333338</v>
      </c>
    </row>
    <row r="46" spans="1:12" ht="24" x14ac:dyDescent="0.25">
      <c r="A46" s="77">
        <v>37</v>
      </c>
      <c r="B46" s="109">
        <v>44526</v>
      </c>
      <c r="C46" s="51" t="s">
        <v>305</v>
      </c>
      <c r="D46" s="118" t="s">
        <v>306</v>
      </c>
      <c r="E46" s="51" t="s">
        <v>197</v>
      </c>
      <c r="F46" s="77" t="s">
        <v>196</v>
      </c>
      <c r="G46" s="77" t="s">
        <v>220</v>
      </c>
      <c r="H46" s="51" t="s">
        <v>194</v>
      </c>
      <c r="I46" s="51" t="s">
        <v>307</v>
      </c>
      <c r="J46" s="77" t="s">
        <v>223</v>
      </c>
      <c r="K46" s="110">
        <v>0.47361111111111115</v>
      </c>
      <c r="L46" s="110">
        <v>0.5</v>
      </c>
    </row>
    <row r="47" spans="1:12" ht="24" x14ac:dyDescent="0.25">
      <c r="A47" s="77">
        <v>38</v>
      </c>
      <c r="B47" s="109">
        <v>44526</v>
      </c>
      <c r="C47" s="51" t="s">
        <v>308</v>
      </c>
      <c r="D47" s="118" t="s">
        <v>309</v>
      </c>
      <c r="E47" s="51" t="s">
        <v>302</v>
      </c>
      <c r="F47" s="77" t="s">
        <v>196</v>
      </c>
      <c r="G47" s="77" t="s">
        <v>220</v>
      </c>
      <c r="H47" s="51" t="s">
        <v>224</v>
      </c>
      <c r="I47" s="51" t="s">
        <v>276</v>
      </c>
      <c r="J47" s="77" t="s">
        <v>223</v>
      </c>
      <c r="K47" s="110">
        <v>0.52083333333333337</v>
      </c>
      <c r="L47" s="110">
        <v>0.54166666666666663</v>
      </c>
    </row>
    <row r="48" spans="1:12" ht="24" x14ac:dyDescent="0.25">
      <c r="A48" s="77">
        <v>39</v>
      </c>
      <c r="B48" s="109">
        <v>44529</v>
      </c>
      <c r="C48" s="51" t="s">
        <v>310</v>
      </c>
      <c r="D48" s="118" t="s">
        <v>311</v>
      </c>
      <c r="E48" s="51" t="s">
        <v>117</v>
      </c>
      <c r="F48" s="77" t="s">
        <v>196</v>
      </c>
      <c r="G48" s="77" t="s">
        <v>220</v>
      </c>
      <c r="H48" s="51" t="s">
        <v>195</v>
      </c>
      <c r="I48" s="51" t="s">
        <v>119</v>
      </c>
      <c r="J48" s="77" t="s">
        <v>223</v>
      </c>
      <c r="K48" s="110">
        <v>0.40972222222222227</v>
      </c>
      <c r="L48" s="110">
        <v>0.4145833333333333</v>
      </c>
    </row>
    <row r="49" spans="1:12" ht="24" x14ac:dyDescent="0.25">
      <c r="A49" s="77">
        <v>40</v>
      </c>
      <c r="B49" s="109">
        <v>44529</v>
      </c>
      <c r="C49" s="51" t="s">
        <v>312</v>
      </c>
      <c r="D49" s="118" t="s">
        <v>313</v>
      </c>
      <c r="E49" s="51" t="s">
        <v>314</v>
      </c>
      <c r="F49" s="77" t="s">
        <v>196</v>
      </c>
      <c r="G49" s="77" t="s">
        <v>220</v>
      </c>
      <c r="H49" s="51" t="s">
        <v>195</v>
      </c>
      <c r="I49" s="51" t="s">
        <v>119</v>
      </c>
      <c r="J49" s="77" t="s">
        <v>223</v>
      </c>
      <c r="K49" s="110">
        <v>0.5131944444444444</v>
      </c>
      <c r="L49" s="110">
        <v>0.54166666666666663</v>
      </c>
    </row>
    <row r="50" spans="1:12" ht="24" x14ac:dyDescent="0.25">
      <c r="A50" s="77">
        <v>41</v>
      </c>
      <c r="B50" s="109">
        <v>44529</v>
      </c>
      <c r="C50" s="51" t="s">
        <v>315</v>
      </c>
      <c r="D50" s="77">
        <v>43482461</v>
      </c>
      <c r="E50" s="51" t="s">
        <v>314</v>
      </c>
      <c r="F50" s="77" t="s">
        <v>219</v>
      </c>
      <c r="G50" s="77" t="s">
        <v>220</v>
      </c>
      <c r="H50" s="51" t="s">
        <v>195</v>
      </c>
      <c r="I50" s="51" t="s">
        <v>119</v>
      </c>
      <c r="J50" s="77" t="s">
        <v>223</v>
      </c>
      <c r="K50" s="110">
        <v>0.5131944444444444</v>
      </c>
      <c r="L50" s="110">
        <v>0.54166666666666663</v>
      </c>
    </row>
    <row r="51" spans="1:12" ht="24" x14ac:dyDescent="0.25">
      <c r="A51" s="77">
        <v>42</v>
      </c>
      <c r="B51" s="109">
        <v>44530</v>
      </c>
      <c r="C51" s="51" t="s">
        <v>316</v>
      </c>
      <c r="D51" s="77">
        <v>16706724</v>
      </c>
      <c r="E51" s="51" t="s">
        <v>117</v>
      </c>
      <c r="F51" s="51" t="s">
        <v>317</v>
      </c>
      <c r="G51" s="77" t="s">
        <v>220</v>
      </c>
      <c r="H51" s="51" t="s">
        <v>194</v>
      </c>
      <c r="I51" s="51" t="s">
        <v>221</v>
      </c>
      <c r="J51" s="77" t="s">
        <v>223</v>
      </c>
      <c r="K51" s="110">
        <v>0.3527777777777778</v>
      </c>
      <c r="L51" s="110">
        <v>0.35625000000000001</v>
      </c>
    </row>
    <row r="52" spans="1:12" ht="24" x14ac:dyDescent="0.25">
      <c r="A52" s="77">
        <v>43</v>
      </c>
      <c r="B52" s="109">
        <v>44530</v>
      </c>
      <c r="C52" s="51" t="s">
        <v>318</v>
      </c>
      <c r="D52" s="77">
        <v>43518993</v>
      </c>
      <c r="E52" s="51" t="s">
        <v>197</v>
      </c>
      <c r="F52" s="77" t="s">
        <v>319</v>
      </c>
      <c r="G52" s="77" t="s">
        <v>220</v>
      </c>
      <c r="H52" s="51" t="s">
        <v>194</v>
      </c>
      <c r="I52" s="51" t="s">
        <v>221</v>
      </c>
      <c r="J52" s="77" t="s">
        <v>223</v>
      </c>
      <c r="K52" s="110">
        <v>0.48888888888888887</v>
      </c>
      <c r="L52" s="110">
        <v>0.5</v>
      </c>
    </row>
  </sheetData>
  <mergeCells count="1">
    <mergeCell ref="A2:L2"/>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Locación</vt:lpstr>
      <vt:lpstr>Comite Espc.</vt:lpstr>
      <vt:lpstr>Procedimientos Seleccion</vt:lpstr>
      <vt:lpstr>cont. directas</vt:lpstr>
      <vt:lpstr> 2F Penalidades</vt:lpstr>
      <vt:lpstr> 2G OCompra</vt:lpstr>
      <vt:lpstr>2K Vehiculos</vt:lpstr>
      <vt:lpstr>2I Pasaj. Viatic</vt:lpstr>
      <vt:lpstr>Registro Visitas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Armando Martin Barrera Piscoya</cp:lastModifiedBy>
  <cp:lastPrinted>2021-12-17T18:48:44Z</cp:lastPrinted>
  <dcterms:created xsi:type="dcterms:W3CDTF">2017-01-02T16:03:11Z</dcterms:created>
  <dcterms:modified xsi:type="dcterms:W3CDTF">2022-02-21T14:23:01Z</dcterms:modified>
</cp:coreProperties>
</file>