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wilder.marcos\Downloads\"/>
    </mc:Choice>
  </mc:AlternateContent>
  <bookViews>
    <workbookView xWindow="0" yWindow="600" windowWidth="21600" windowHeight="9495"/>
  </bookViews>
  <sheets>
    <sheet name="JUNIO" sheetId="15" r:id="rId1"/>
    <sheet name="MAYO" sheetId="8" r:id="rId2"/>
    <sheet name="CNSR" sheetId="10" r:id="rId3"/>
    <sheet name="RD REBAGLIATI" sheetId="11" r:id="rId4"/>
    <sheet name="RA HUÁNUCO" sheetId="13" r:id="rId5"/>
    <sheet name="RD ALMENARA" sheetId="14" r:id="rId6"/>
    <sheet name="Rubros" sheetId="2" state="hidden" r:id="rId7"/>
  </sheets>
  <definedNames>
    <definedName name="_xlnm._FilterDatabase" localSheetId="1" hidden="1">MAYO!$A$5:$M$19</definedName>
    <definedName name="_xlnm.Print_Area" localSheetId="2">CNSR!$28:$80</definedName>
  </definedNames>
  <calcPr calcId="162913"/>
</workbook>
</file>

<file path=xl/calcChain.xml><?xml version="1.0" encoding="utf-8"?>
<calcChain xmlns="http://schemas.openxmlformats.org/spreadsheetml/2006/main">
  <c r="F22" i="15" l="1"/>
  <c r="K44" i="14" l="1"/>
  <c r="M223" i="13" l="1"/>
  <c r="M222" i="13"/>
  <c r="M221" i="13"/>
  <c r="M220" i="13"/>
  <c r="M219" i="13"/>
  <c r="M218" i="13"/>
  <c r="M217" i="13"/>
  <c r="M216" i="13"/>
  <c r="M215" i="13"/>
  <c r="M214" i="13"/>
  <c r="M213" i="13"/>
  <c r="M212" i="13"/>
  <c r="M211" i="13"/>
  <c r="M210" i="13"/>
  <c r="M209" i="13"/>
  <c r="M208" i="13"/>
  <c r="M207" i="13"/>
  <c r="M206" i="13"/>
  <c r="M205" i="13"/>
  <c r="M204" i="13"/>
  <c r="M203" i="13"/>
  <c r="M202" i="13"/>
  <c r="M20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I7" i="13"/>
  <c r="I6" i="13"/>
  <c r="I5" i="13"/>
  <c r="G27" i="10" l="1"/>
  <c r="G79" i="10"/>
  <c r="G80" i="10" s="1"/>
  <c r="F4" i="2" l="1"/>
  <c r="F3" i="2"/>
  <c r="F2" i="2"/>
  <c r="F15" i="2" l="1"/>
</calcChain>
</file>

<file path=xl/sharedStrings.xml><?xml version="1.0" encoding="utf-8"?>
<sst xmlns="http://schemas.openxmlformats.org/spreadsheetml/2006/main" count="714" uniqueCount="402">
  <si>
    <t>RUC</t>
  </si>
  <si>
    <t>Proveedor</t>
  </si>
  <si>
    <t>Nota de Debito</t>
  </si>
  <si>
    <t>Fecha</t>
  </si>
  <si>
    <t>Pedido</t>
  </si>
  <si>
    <t>Contrato</t>
  </si>
  <si>
    <t>HALCONES SEGURITY SELVA SAC</t>
  </si>
  <si>
    <t>TELEFONICA DEL PERU SAA</t>
  </si>
  <si>
    <t>SERV INTEGRADOS DE LIMPIEZA SA</t>
  </si>
  <si>
    <t>Monto de la Penalidad</t>
  </si>
  <si>
    <t>Monto Total del Contrato S/.</t>
  </si>
  <si>
    <t>N°</t>
  </si>
  <si>
    <t>1599P00031</t>
  </si>
  <si>
    <t>1499P00101</t>
  </si>
  <si>
    <t>CONTRATACIÓN DEL SERVICIO DE TRANSMISIÓN DE VOZ Y DATOS RED ESSALUD POREL PERIODO DE TREINTA Y SEIS (36) MESES</t>
  </si>
  <si>
    <t>Denominación de la contratación Pública</t>
  </si>
  <si>
    <t>N° de la Contratación Pública</t>
  </si>
  <si>
    <t>PENALIDADES</t>
  </si>
  <si>
    <t>Empresa</t>
  </si>
  <si>
    <t>ESSALUD</t>
  </si>
  <si>
    <t>Periodo</t>
  </si>
  <si>
    <t>Meses</t>
  </si>
  <si>
    <t>Nro. Proveedores Penalizados</t>
  </si>
  <si>
    <t>Servicios</t>
  </si>
  <si>
    <t>Equipos</t>
  </si>
  <si>
    <t>Bienes</t>
  </si>
  <si>
    <t>Importe Total Cobrado</t>
  </si>
  <si>
    <t>Monto total de contratos a quienes se le aplicó penalidades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</si>
  <si>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</si>
  <si>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</si>
  <si>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</si>
  <si>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</si>
  <si>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</si>
  <si>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</si>
  <si>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</si>
  <si>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</si>
  <si>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</si>
  <si>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</si>
  <si>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</si>
  <si>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</si>
  <si>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 O T A L</t>
  </si>
  <si>
    <t>CONTRATACION DEL SERVICIO DE ASEO Y LIMPIEZA E HIGIENE HOSPITALARIA -INCOR</t>
  </si>
  <si>
    <t>CONTRATACION DEL SERVICIO DE ASEO Y LIMPIEZA E HIGIENE HOSPITALARIA -RA. ALMENARA</t>
  </si>
  <si>
    <t>CONTRATACION DEL SERVICIO DE ASEO Y LIMPIEZA E HIGIENE HOSPITALARIA - RA. JUNIN</t>
  </si>
  <si>
    <t>CONTRATACION DE SERVICIOS DE SEGURIDAD Y VIGILANCIA A NIVEL NACIONALPOR UN PERIODO DE 36 MESESRED ASISTENCIAL AMAZONAS</t>
  </si>
  <si>
    <t>CONTRATACION DEL SERVICIO DE SEGURIDAD Y VIGILANCIA A NIVEL NACIONAL PORUN PERIODO DE 36 MESES.RED ASISTENCIAL JUNIN</t>
  </si>
  <si>
    <t>DILIVEN SRL</t>
  </si>
  <si>
    <t>1399P00271</t>
  </si>
  <si>
    <t>1699P00081</t>
  </si>
  <si>
    <t>CONTRATACION DEL SERVICIO DE SEGURIDAD Y VIGILANCIA A NIVEL NACIONALPOR UN PERIODO DE 36 MESES.RED ASISTENCIAL CAJAMARCA</t>
  </si>
  <si>
    <t>CONTRATACION DE SERVICIOS DE SEGURIDAD Y VIGILANCIA A NIVEL NACIONALPOR UN PERIODO DE 36 MESESRED ASISTENCIAL TARAPOTO</t>
  </si>
  <si>
    <t>CONTRATACION DEL SERVICIO DE ASEO Y LIMPIEZA E HIGIENE HOSPITALARIA - RA. REBAGLIATI</t>
  </si>
  <si>
    <t>Rubro</t>
  </si>
  <si>
    <t>SERVICIO</t>
  </si>
  <si>
    <t>ADJUDICACION DE MENOR CUANTIA N°200-2015-ESSALUD/GCL-2DERIVADA DE LA ADS N°152-2015-ESSALUD/GCLCONTRATACION DE UNA EMPRESA DE MENSAJ</t>
  </si>
  <si>
    <t>CORREOS DEL PERU S.A.</t>
  </si>
  <si>
    <t>08 0013-00017452</t>
  </si>
  <si>
    <t>08 0013-00017453</t>
  </si>
  <si>
    <t>08 0013-00017454</t>
  </si>
  <si>
    <t>08 0013-00017455</t>
  </si>
  <si>
    <t>08 0013-00017456</t>
  </si>
  <si>
    <t>08 0013-00017457</t>
  </si>
  <si>
    <t>08 0013-00017458</t>
  </si>
  <si>
    <t>08 0013-00017459</t>
  </si>
  <si>
    <t>08 0013-00017460</t>
  </si>
  <si>
    <t>08 0013-00017461</t>
  </si>
  <si>
    <t>08 0013-00017462</t>
  </si>
  <si>
    <t>08 0013-00017463</t>
  </si>
  <si>
    <t>08.05.2017</t>
  </si>
  <si>
    <t>15.05.2017</t>
  </si>
  <si>
    <t>25.05.2017</t>
  </si>
  <si>
    <t>1599M02002</t>
  </si>
  <si>
    <t>1399P00331</t>
  </si>
  <si>
    <t>1737U00280</t>
  </si>
  <si>
    <t>CONTRATACION DEL SERVICIO DE DIGITACION RED DESCONCENTRADA ALMENARA</t>
  </si>
  <si>
    <t>CONTRATACION DEL SERVICIO DE ASEO Y LIMPIEZA E HIGIENE HOSPITALARIA -CENTRO NACIONAL DE SALUD RENAL</t>
  </si>
  <si>
    <t>CONTRATACION DEL SERVICIO DE ASEO Y LIMPIEZA E HIGIENE HOSPITALARIA - RA. PASCO</t>
  </si>
  <si>
    <t>CONTRATACION DEL SERVICIO DE: ACCESO A INTERNET POR UN  PERIODO DE TREINTA Y SEIS (36)  MESES</t>
  </si>
  <si>
    <t>CONTRATACION DE SERVICIOS COMPLEMENTARIOS DE PERSONAL DE APOYO PARA LAS AREAS DE NUTRICION, LAVANDERIA IEI MODELO</t>
  </si>
  <si>
    <t>EMP DE SEGURIDAD VIGILANCIA CONTROL SAC</t>
  </si>
  <si>
    <t>08 0013-00017447
08 0013-00017448
08 0013-00017449</t>
  </si>
  <si>
    <t>08 0013-00017450
08 0013-00017451</t>
  </si>
  <si>
    <t>08 0013-00017464
08 0013-00017465</t>
  </si>
  <si>
    <t xml:space="preserve"> MAYO 2017</t>
  </si>
  <si>
    <t>TOTAL DE LAS PENALIDADES TRAMITADAS EN EL MES DE ABRIL A LAS IPRESS</t>
  </si>
  <si>
    <t>TOTAL DE LAS PENALIDADES TRAMITADAS A IPRESS POR PROCESOS DE UIT</t>
  </si>
  <si>
    <t>CENTRO NEFROLOGICO LOS CIPRESES SAC</t>
  </si>
  <si>
    <t>ATENCION AMBULATORIA DE HEMODIALISIS</t>
  </si>
  <si>
    <t>1795U00502</t>
  </si>
  <si>
    <t>1795U00496</t>
  </si>
  <si>
    <t>CENTRO DE PREVENCION DE ENFERMEDAD RENAL</t>
  </si>
  <si>
    <t>1795U00301</t>
  </si>
  <si>
    <t>1795U00295</t>
  </si>
  <si>
    <t>INSTITUTO DE DIALISIS Y TRANSPLANTE</t>
  </si>
  <si>
    <t>1795U00401</t>
  </si>
  <si>
    <t>1795U00399</t>
  </si>
  <si>
    <t>CENTRO DE ENFERMEDADES RENALE S GRAU</t>
  </si>
  <si>
    <t>1795U00385</t>
  </si>
  <si>
    <t>CENTRO  MEDICO VILLA MARIA SAC</t>
  </si>
  <si>
    <t>1795U00608</t>
  </si>
  <si>
    <t>1795U00609</t>
  </si>
  <si>
    <t>1795U00322</t>
  </si>
  <si>
    <t>CENTRO MEDICO TINGO MARIA SAC</t>
  </si>
  <si>
    <t>1795U00514</t>
  </si>
  <si>
    <t>1795U00512</t>
  </si>
  <si>
    <t>1795U00510</t>
  </si>
  <si>
    <t>INVERSIONES MEDICAS PERUANAS</t>
  </si>
  <si>
    <t>1795U00424</t>
  </si>
  <si>
    <t>1795U00421</t>
  </si>
  <si>
    <t>1795U00420</t>
  </si>
  <si>
    <t>CENTRO DE DIALISIS SANTA ROSA SAC</t>
  </si>
  <si>
    <t>1795U00270</t>
  </si>
  <si>
    <t>1795U00268</t>
  </si>
  <si>
    <t>CENTRO DE DIALISIS DEL RIÑON SAC</t>
  </si>
  <si>
    <t>1795U00519</t>
  </si>
  <si>
    <t>1795U00518</t>
  </si>
  <si>
    <t xml:space="preserve">SAN MIGUEL </t>
  </si>
  <si>
    <t>1795U00457</t>
  </si>
  <si>
    <t>CENTRO DE DIALISIS VENTANILLA SAC</t>
  </si>
  <si>
    <t>1795U00564</t>
  </si>
  <si>
    <t>1795U00283</t>
  </si>
  <si>
    <t>1795U00279</t>
  </si>
  <si>
    <t>PRONEFROS SAC</t>
  </si>
  <si>
    <t>1795U00473</t>
  </si>
  <si>
    <t>1795U00468</t>
  </si>
  <si>
    <t>PLUS VIDA CAÑETE</t>
  </si>
  <si>
    <t>1795U00713</t>
  </si>
  <si>
    <t>PLUS VIDA LIMA</t>
  </si>
  <si>
    <t>1795U00702</t>
  </si>
  <si>
    <t>1795U00701</t>
  </si>
  <si>
    <t>1795U00433</t>
  </si>
  <si>
    <t>1795U00428</t>
  </si>
  <si>
    <t>CENTRO MEDICO CAMINOS DEL INCA</t>
  </si>
  <si>
    <t>1795U00641</t>
  </si>
  <si>
    <t>1795U00637</t>
  </si>
  <si>
    <t>1795U00361</t>
  </si>
  <si>
    <t>CENTRO MEDICO JESUS MARIA</t>
  </si>
  <si>
    <t>1795U00333</t>
  </si>
  <si>
    <t>1795U00327</t>
  </si>
  <si>
    <t>SANTA PATRICIA SAC</t>
  </si>
  <si>
    <t>1795U00351</t>
  </si>
  <si>
    <t>VIDA RENAL SAC</t>
  </si>
  <si>
    <t>1795U00579</t>
  </si>
  <si>
    <t>1795U00293</t>
  </si>
  <si>
    <t>1795U00291</t>
  </si>
  <si>
    <t>CENTRO DE DIALISIS CONO NORTE</t>
  </si>
  <si>
    <t>1795U00339</t>
  </si>
  <si>
    <t>1795U00337</t>
  </si>
  <si>
    <t>CENTRO DE DIALISIS SAN FERNANDO SAC</t>
  </si>
  <si>
    <t>1795U00736</t>
  </si>
  <si>
    <t>1795U00479</t>
  </si>
  <si>
    <t>CENTRO DE DIALISIS STO. TOMAS DE AQUINO SAC</t>
  </si>
  <si>
    <t>1795U00418</t>
  </si>
  <si>
    <t>CENTRO NEFROLOGICO SA</t>
  </si>
  <si>
    <t>1795U00644</t>
  </si>
  <si>
    <t>1795U00643</t>
  </si>
  <si>
    <t>1795U00378</t>
  </si>
  <si>
    <t>1795U00375</t>
  </si>
  <si>
    <t>1795U00371</t>
  </si>
  <si>
    <t>PENALIDADES A 8 UIT</t>
  </si>
  <si>
    <t xml:space="preserve">TOTAL DE LAS PENALIDADES TRAMITADAS A IPRESS POR PROCESO ESPECIAL 01 </t>
  </si>
  <si>
    <t xml:space="preserve">RIO BRANCO INVERSIONES MEDICAS </t>
  </si>
  <si>
    <t>1699PE0001</t>
  </si>
  <si>
    <t>SAN JUAN MASIAS SAC</t>
  </si>
  <si>
    <t>SERVIBENDESA</t>
  </si>
  <si>
    <t>HZ ASOCIADOS SAC</t>
  </si>
  <si>
    <t>CLINICA DE HEMODIALISIS LA PAZ</t>
  </si>
  <si>
    <t>ORG. MEDICA Y SERVICIOS NORDIAL SAC</t>
  </si>
  <si>
    <t>CLINICA CARE SAC</t>
  </si>
  <si>
    <t>PB&amp;WORLD TRADING SAC</t>
  </si>
  <si>
    <t xml:space="preserve">CENTRO MEDICO RENAL VILLA SOL </t>
  </si>
  <si>
    <t>CENTRO DE DIALISIS SAN LUIS</t>
  </si>
  <si>
    <t>CENTRO DE HEMODIALISIS COMAS</t>
  </si>
  <si>
    <t>CENTRO DE DIALISIS FRANCISCO 1 SAC</t>
  </si>
  <si>
    <t>SANTO TAMAS DE AQUINO SAC</t>
  </si>
  <si>
    <t>DAVITA</t>
  </si>
  <si>
    <t>RENEXA SA</t>
  </si>
  <si>
    <t>ENDOSCOPY CENTERR EIRL</t>
  </si>
  <si>
    <t>PENALIDADES A IPRESS PEC01</t>
  </si>
  <si>
    <t>Monto de la penalidad S/.</t>
  </si>
  <si>
    <t>Monto total del                         Contrato S/.</t>
  </si>
  <si>
    <t>Nombre del Proveedor o  Contratista</t>
  </si>
  <si>
    <t>RUC del Proveedor o                                                      Contratista</t>
  </si>
  <si>
    <t xml:space="preserve">Denominación de la Contratación Pública </t>
  </si>
  <si>
    <t>Nro. Del proceso de la Contratación Pública</t>
  </si>
  <si>
    <t xml:space="preserve">N° </t>
  </si>
  <si>
    <t>PERIODO TRAMITADO MAYO 2017</t>
  </si>
  <si>
    <t xml:space="preserve">MESES DE RETENCION : MARZO - ABRIL </t>
  </si>
  <si>
    <t>EMPRESA :         CENTRO NACIONAL DE SALUD RENAL</t>
  </si>
  <si>
    <t>PENALIDADES  APLICADAS A LOS PROVEEDORES DE IPRESS - OSSCC</t>
  </si>
  <si>
    <t>SIN PENALIDAD</t>
  </si>
  <si>
    <t>SAGEN OUTSOURCING GROUP S.A.C.</t>
  </si>
  <si>
    <t>CONTRATACION DE SERVICIO DE MONITOREO, MEJORAMIENTO Y CUMPLIMIENTO DE LA EJECUCION DEL PLAN DE MANTENIMIETO DE INFRAETRUCTURA, INSTALACIONES ELECTRICAS, SANITARIAS, EQUIPOS BIOMEDICOS Y ELECTROMECANICOS DE LA RED DESCONCENTRADA REBAGLIATI-ESSALUD</t>
  </si>
  <si>
    <t>138A00051</t>
  </si>
  <si>
    <t>SERVICENTRO S.R.L</t>
  </si>
  <si>
    <t>SERVICIO DE FOTOCOPIADO PARA LA RDR</t>
  </si>
  <si>
    <t>1738A00041</t>
  </si>
  <si>
    <t>GLOBAL SERVICE LOGISTIC S.A.C.</t>
  </si>
  <si>
    <t>SERVICIO DE TRANSPORTE DE MUESTRAS DE ESPUTO DE LOS ESTABLECIMIENTOS - RDR</t>
  </si>
  <si>
    <t>1738A00011</t>
  </si>
  <si>
    <r>
      <t xml:space="preserve">consorcio conformado por CORPORACION NET COM PERU DRY CLEANERS, JR BUFFETS S.A.C, </t>
    </r>
    <r>
      <rPr>
        <b/>
        <sz val="10"/>
        <rFont val="Calibri"/>
        <family val="2"/>
        <scheme val="minor"/>
      </rPr>
      <t>CORPORACION STELLA S.A.C</t>
    </r>
    <r>
      <rPr>
        <sz val="10"/>
        <rFont val="Calibri"/>
        <family val="2"/>
        <scheme val="minor"/>
      </rPr>
      <t>. y JUANA GRANDEZ PEÑAHERRERA</t>
    </r>
  </si>
  <si>
    <t>CONTRATACIÓN DEL SERVICIO DE ALIMENTACIÓN Y NUTRICIÓN DE LOS CAS –RDR-ESSALUD</t>
  </si>
  <si>
    <t>1607A01032</t>
  </si>
  <si>
    <t>Servicio de mantenimiento anual de los equipos de rayos x, ecografos y procesadoras de pelicula de los CCAA de la RDR</t>
  </si>
  <si>
    <t>1638P00031</t>
  </si>
  <si>
    <t>Contratacion de Mantenimiento Anual de Servicio Complemetario de los Servicios Generales de los Centros Asistenciales de la RDR</t>
  </si>
  <si>
    <t>1638P00021</t>
  </si>
  <si>
    <t>sin penalidad</t>
  </si>
  <si>
    <t>ELECTRONICA BIOMEDICA MARTINEZ S.R.L.</t>
  </si>
  <si>
    <t>Contratacion del Servicio de Mantenimiento Anual de los Equipos de Esterilizacion de los Centros Asistenciales de la RDR</t>
  </si>
  <si>
    <t>1638A00041</t>
  </si>
  <si>
    <t>INTERNATIONAL DIAGNOSTIC IMAGING S.A.C</t>
  </si>
  <si>
    <t>Contratacion del Servicio de Mantenimiento Anual de los Densitometros Oseos de los Centros Asistenciales de RDR</t>
  </si>
  <si>
    <t>1638A00031</t>
  </si>
  <si>
    <t>Contratacion del Servicio de  Mantenimiento Preventivo y  Correctivo de los Equipos Biomedicos Especializados de los  Centros Asistenciales de la RDR</t>
  </si>
  <si>
    <t>1638P00011</t>
  </si>
  <si>
    <t>AMERICAN PAGING S.R.L.</t>
  </si>
  <si>
    <t>Contratacion de Servicio de Sistema de Acoplamiento  y/o puesta a Tierra con Electrodos Magneticos Activos -RDR</t>
  </si>
  <si>
    <t>1638A00011</t>
  </si>
  <si>
    <t>AUTOPASA E.I.R.L</t>
  </si>
  <si>
    <t>DIESEL B5-S50 PARA UNIDADES MOVILES DE MALA</t>
  </si>
  <si>
    <t>1638V00001</t>
  </si>
  <si>
    <t>Nombre del Proveedor o                                                      Contratista</t>
  </si>
  <si>
    <t xml:space="preserve">Denominación de la contratación pública </t>
  </si>
  <si>
    <t>Nro. de la contratación pública</t>
  </si>
  <si>
    <t>2016-2017</t>
  </si>
  <si>
    <t>PERÍODO</t>
  </si>
  <si>
    <t>RED DESCONCENTRADA REBAGLIATI</t>
  </si>
  <si>
    <t>EMPRESA</t>
  </si>
  <si>
    <t>PENALIDADES: RED DESCONCENTRADA REBAGLIATI</t>
  </si>
  <si>
    <t>RELACION DE PENALIDADES MAYO: RED ASISTENCIAL HUÁNUCO</t>
  </si>
  <si>
    <t>PROVEEDOR</t>
  </si>
  <si>
    <t>DESCRIPCION DE
LA PENALIDAD</t>
  </si>
  <si>
    <t>O/C</t>
  </si>
  <si>
    <t>MONTO</t>
  </si>
  <si>
    <t>FACTURA</t>
  </si>
  <si>
    <t>PLAZO
ENTREGA</t>
  </si>
  <si>
    <t>DIAS DE
ATRASO</t>
  </si>
  <si>
    <t>MULTA</t>
  </si>
  <si>
    <t>FECHA</t>
  </si>
  <si>
    <t>PROVEEDORES INDUSTRIAL MHM S.A.C.</t>
  </si>
  <si>
    <t>Retraso injustificado *</t>
  </si>
  <si>
    <t>001-002721</t>
  </si>
  <si>
    <t>050517</t>
  </si>
  <si>
    <t>POWER PIC E.I.R.L.</t>
  </si>
  <si>
    <t>001-005113</t>
  </si>
  <si>
    <t>100517</t>
  </si>
  <si>
    <t>001-005112</t>
  </si>
  <si>
    <t>Nro de dias</t>
  </si>
  <si>
    <t>Penalidad %</t>
  </si>
  <si>
    <t>UTILITARIOS MEDICOS S.A.C.</t>
  </si>
  <si>
    <t>001-0024541</t>
  </si>
  <si>
    <t>110517</t>
  </si>
  <si>
    <t>Penalidad a contrataciones menores a 8 UIT, de acuerdo a lo indicado en la orden de compra.</t>
  </si>
  <si>
    <t>TOTAL S/.</t>
  </si>
  <si>
    <t>S/.</t>
  </si>
  <si>
    <t>MACATT MEDICA PERUANA S.A.</t>
  </si>
  <si>
    <t>ADQUISICION DE MATERIAL MEDICO PARA EL DEPARTAMENTO DE CUIDADOS CRITICOS DE LA RAA - CAS</t>
  </si>
  <si>
    <t>1506L00061</t>
  </si>
  <si>
    <t>$</t>
  </si>
  <si>
    <t>GC IMPORTADORES S.A.C.</t>
  </si>
  <si>
    <t>ARRENTAMIENTO DE IMMUEBLE DEL HOSPITAL DE EMERGENCIAS GRAU PARA LOS CONSULTORIOS DE LA GRDA ABRIL</t>
  </si>
  <si>
    <t>1306E00021</t>
  </si>
  <si>
    <t>ARRENTAMIENTO DE IMMUEBLE DEL HOSPITAL DE EMERGENCIAS GRAU PARA LOS CONSULTORIOS DE LA GRDA MARZO</t>
  </si>
  <si>
    <t>ARRENTAMIENTO DE IMMUEBLE DEL HOSPITAL DE EMERGENCIAS GRAU PARA LOS CONSULTORIOS DE LA GRDA FEBRERO</t>
  </si>
  <si>
    <t>ARRENTAMIENTO DE IMMUEBLE DEL HOSPITAL DE EMERGENCIAS GRAU PARA LOS CONSULTORIOS DE LA GRDA ENERO</t>
  </si>
  <si>
    <t>EMBOTELLADORA DEMESA</t>
  </si>
  <si>
    <t>ADQUISICION DE BIDONES DE AGUA DE MESA PARA LOS CAS DE LA GRDA - ITEM 1</t>
  </si>
  <si>
    <t>1506S01071</t>
  </si>
  <si>
    <t>ROCHEM BIOCARE DEL PERU S.A.C</t>
  </si>
  <si>
    <t>ADQUISICION DE MATERIAL DE LABORATORIO CON EQUIPO DE CESION EN USO RDA</t>
  </si>
  <si>
    <t>1737U00698</t>
  </si>
  <si>
    <t>1737U00144</t>
  </si>
  <si>
    <t>1737U00126</t>
  </si>
  <si>
    <t>COMERCIO E IND DENTAL TARRILLO BARBA</t>
  </si>
  <si>
    <t>ADQUISICION DE MATERIAL MEDICO RDA</t>
  </si>
  <si>
    <t>1737U00964</t>
  </si>
  <si>
    <t>BIOSIX IMPORT S.A.C.</t>
  </si>
  <si>
    <t>ADQUISICION DE INSUMOS DE LABORATORIO RDA</t>
  </si>
  <si>
    <t>1737N00039</t>
  </si>
  <si>
    <t>1737U00033</t>
  </si>
  <si>
    <t>1737U00255</t>
  </si>
  <si>
    <t>ADQUISICION DE MATERIAL DE LABORATORIO RDA</t>
  </si>
  <si>
    <t>1737U00412</t>
  </si>
  <si>
    <t>1737U00394</t>
  </si>
  <si>
    <t>1737N00066</t>
  </si>
  <si>
    <t>IQUEA S.A.C.</t>
  </si>
  <si>
    <t>1737U00730</t>
  </si>
  <si>
    <t>ALCON PHARMACEUTICAL DEL PERU S.A.</t>
  </si>
  <si>
    <t>ADQUISICION DE ACCESORIOS Y RESPUESTOS RDA</t>
  </si>
  <si>
    <t>1737U00343</t>
  </si>
  <si>
    <t>GLOBAL SUPPLY S.A.C</t>
  </si>
  <si>
    <t>1737U00222</t>
  </si>
  <si>
    <t>1737U00220</t>
  </si>
  <si>
    <t>CHAPOLAB S.A.C.</t>
  </si>
  <si>
    <t>1737U00348</t>
  </si>
  <si>
    <t>PMI MEDICA S.A.C.</t>
  </si>
  <si>
    <t>1737U00306</t>
  </si>
  <si>
    <t>BIOTECNOLOGIC IMPORT S.A.C</t>
  </si>
  <si>
    <t>1737U00461</t>
  </si>
  <si>
    <t>AWMEDICAL S.A.C.</t>
  </si>
  <si>
    <t>1737U00719</t>
  </si>
  <si>
    <t>EMBEC IMPORT E.I.R.L.</t>
  </si>
  <si>
    <t>1737U00414</t>
  </si>
  <si>
    <t>EDITORIAL FRANCO E.I.R.L.</t>
  </si>
  <si>
    <t>ADQUISICION DE FOLDERS PARA LEGAJOS PARA LA OFICINA DE RECURSOS HUMANOS DE LA RED DESCONCENTRA ALMENARA</t>
  </si>
  <si>
    <t>1637A00031</t>
  </si>
  <si>
    <t>CYMED MEDICAL S.A.C.</t>
  </si>
  <si>
    <t>ADQUISICION DE MATERIAL MEDICO - ROPA HOSPITALARIA PARA LOS CAS DE LA GRDA</t>
  </si>
  <si>
    <t>1606M00021</t>
  </si>
  <si>
    <t>3M PERU S.A</t>
  </si>
  <si>
    <t>1737U00201</t>
  </si>
  <si>
    <t>GERY REPRESENTACIONES EIRLTDA</t>
  </si>
  <si>
    <t>1737N00129</t>
  </si>
  <si>
    <t>ECOSISTEMAS ROSALES S.A.C.</t>
  </si>
  <si>
    <t>ADQUISICION DE BIENES RDA</t>
  </si>
  <si>
    <t>1737N00189</t>
  </si>
  <si>
    <t xml:space="preserve">MEDROCK CORPORATION </t>
  </si>
  <si>
    <t>ADQUISICION DE MEDICAMENTOS RDA</t>
  </si>
  <si>
    <t>1787U00320</t>
  </si>
  <si>
    <t>EMPRESA IMPORTADORA CONTINENTAL S.A.</t>
  </si>
  <si>
    <t>1737N00124</t>
  </si>
  <si>
    <t>W.P.BIOMED E.I.R.L.</t>
  </si>
  <si>
    <t>1737U00035</t>
  </si>
  <si>
    <t>ANDINA MEDICA FILIAL PERU</t>
  </si>
  <si>
    <t>1737U00065</t>
  </si>
  <si>
    <t>TAGUMEDICA S.A</t>
  </si>
  <si>
    <t>1737U00410</t>
  </si>
  <si>
    <t>DROCSA E.I.R.L.</t>
  </si>
  <si>
    <t>1737U00429</t>
  </si>
  <si>
    <t>MEDICAL FULL IMPORT S.A.</t>
  </si>
  <si>
    <t>1737U00831</t>
  </si>
  <si>
    <t>Monto total del contrato</t>
  </si>
  <si>
    <t>T/C</t>
  </si>
  <si>
    <t>Nombre del Proveedor o Contratista</t>
  </si>
  <si>
    <t>RUC del Proveedor o Contratista</t>
  </si>
  <si>
    <t>Denominacion de la contratación Pública</t>
  </si>
  <si>
    <t>Nro.de la Orden de Compra / Servicios</t>
  </si>
  <si>
    <t>Nro.de la contratacion publica</t>
  </si>
  <si>
    <t>GERENCIA DE RED DESCONCENTRADA ALMENARA</t>
  </si>
  <si>
    <t>DE ENERO A MAYO DEL 2017</t>
  </si>
  <si>
    <t>RELACION DE PENALIDADES</t>
  </si>
  <si>
    <t>BIENES</t>
  </si>
  <si>
    <t>28.06.2017</t>
  </si>
  <si>
    <t>08 0013-00017492</t>
  </si>
  <si>
    <t>TONER PERU SAC</t>
  </si>
  <si>
    <t>ADQUISICION DE TONERS A TRAVÉS DE ACUERDO MARCO.</t>
  </si>
  <si>
    <t>1799G00036</t>
  </si>
  <si>
    <t>19.06.2017</t>
  </si>
  <si>
    <t>08 0013-00017487</t>
  </si>
  <si>
    <t>UNIVERSO INFORMATICO S.A.C.</t>
  </si>
  <si>
    <t>ADQUISICION DE TONERS PARA OCI POR ACUERDO MARCO</t>
  </si>
  <si>
    <t>1799G00018</t>
  </si>
  <si>
    <t>SERVICIOS</t>
  </si>
  <si>
    <t>06.06.2017</t>
  </si>
  <si>
    <t>08 0013-00017476
08 0013-00017493</t>
  </si>
  <si>
    <t>TRANSPORTES CESPEDES CARGO E.I.R.L</t>
  </si>
  <si>
    <t>CONTRATACION DEL SERVICIO DE MENSAJERIA LOCAL DESDE LA SEDE CENTRAL DE ESSALUD POR EL PERIODO DE DOCE (12 MESES)</t>
  </si>
  <si>
    <t>1699A00591</t>
  </si>
  <si>
    <t>08 0013-00017494</t>
  </si>
  <si>
    <t xml:space="preserve"> T &amp; G INFORMATICA S.A.C</t>
  </si>
  <si>
    <t>ADQUISICION DE REPUESTOS PARA IMPRESORA LEXMARK.</t>
  </si>
  <si>
    <t>1799N00521</t>
  </si>
  <si>
    <t>08 0013-00017491</t>
  </si>
  <si>
    <t>PROYECTA LAB S.A.C.</t>
  </si>
  <si>
    <t>CONTRATACION DEL SERVICIO DE CONSULTORIA ESPECIALIZADA ESTUDIO: BIO-SOCIO-DEMOGRAFICO Y ANALISIS DE LA OFERTA Y DEMANDA DEL PROCESO DE REHABILITACION SOCIAL Y PROFESIONAL DE LA POBLACION CON DISCAPACIDAD ASEGURADA POR ESSALUD</t>
  </si>
  <si>
    <t>1699A00231</t>
  </si>
  <si>
    <t>22.06.2017</t>
  </si>
  <si>
    <t>08 0013-00017490</t>
  </si>
  <si>
    <t>GONZALEZ TARANCO ANA PATRICIA</t>
  </si>
  <si>
    <t>CONTRATACION DE SERVICIO ESPECILIZADO DE SANEAMIENTO FISICOLEGAL DE INMUEBLE</t>
  </si>
  <si>
    <t>1699N01314</t>
  </si>
  <si>
    <t>08 0013-00017489</t>
  </si>
  <si>
    <t>CORPORACION SADCITEC SAC</t>
  </si>
  <si>
    <t>ADQUISICION DE TONERS PARA GOF POR ACUERDO MARCO</t>
  </si>
  <si>
    <t>1799G00045</t>
  </si>
  <si>
    <t>07.06.2017</t>
  </si>
  <si>
    <t>08 0013-00017486</t>
  </si>
  <si>
    <t>CONTRATACION DEL SERVICIO DE: ACCESO A INTERNET POR U  PERIODO DETREINTA Y SEIS (36)  MESES</t>
  </si>
  <si>
    <t>08 0013-00017484
08 0013-00017485</t>
  </si>
  <si>
    <t>ESPINOLA CARRANZA LUIS ENRIQUE</t>
  </si>
  <si>
    <t>CONTRATACIÓN DEL SERVICIO DE INGENIERÍA ESTRUCTURAL PARA ELABORACIÓN DEANTEPROYECTO DEL ESTUDIO DE FACTIBILIDAD DEL PROYECTO MEJORAM</t>
  </si>
  <si>
    <t>1499M01852</t>
  </si>
  <si>
    <t>08 0013-00017481
08 0013-00017482
08 0013-00017483</t>
  </si>
  <si>
    <t>08 0013-00017477
08 0013-00017478</t>
  </si>
  <si>
    <t>EMP DE SEGURIDAD VIGILANCIA CO</t>
  </si>
  <si>
    <t>CONTRATACION DEL SERVICIO DE SEGURIDAD Y VIGILANCIA A NIVEL NACIONAL PORUN PERIODO DE 36 MESESRED ASISTENCIAL SABOGAL</t>
  </si>
  <si>
    <t>1599M01031</t>
  </si>
  <si>
    <t>05.06.2017</t>
  </si>
  <si>
    <t>08 0013-00017475
08 0013-00017480</t>
  </si>
  <si>
    <t>08 0013-00017472
08 0013-00017488</t>
  </si>
  <si>
    <t>CONTRATACION DEL SERVICIO DE SEGURIDAD Y VIGILANCIA A NIVEL NACIONAL PORUN PERIODO DE 36 MESES.RED ASISTENCIAL HUANUCO</t>
  </si>
  <si>
    <t>08 0013-00017471</t>
  </si>
  <si>
    <t>CONTRATACION DEL SERVICIO DE SEGURIDAD Y VIGILANCIA A NIVEL NACIONAL PORUN PERIODO DE 36 MESES.RED ASISTENCIAL MADRE DE DIOS</t>
  </si>
  <si>
    <t>08 0013-00017470 
08 0013-00017479</t>
  </si>
  <si>
    <t>08 0013-00017469</t>
  </si>
  <si>
    <t>SECURITY AND GENERAL SERVICE</t>
  </si>
  <si>
    <t>CONTRATACION DE SERVICIOS DE SEGURIDAD Y VIGILANCIA A NIVEL NACIONALPOR UN PERIODO DE 36 MESESRED ASISTENCIAL AREQUIPA</t>
  </si>
  <si>
    <t>08 0013-00017467
08 0013-00017468</t>
  </si>
  <si>
    <t>SEGUROC SOCIEDAD ANONIMA</t>
  </si>
  <si>
    <t>SERVICIO DE SEGURIDAD Y VIGILANCIA A NIVEL NACIONA POR UN PERIODO DEDOCE MESES RED ASISTENCIAL ALMENARACONTRATO MARCO N° 460004555</t>
  </si>
  <si>
    <t xml:space="preserve">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</si>
</sst>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&quot;S/.&quot;\ #,##0.00;[Red]&quot;S/.&quot;\ #,##0.00"/>
    <numFmt numFmtId="166" formatCode="&quot;S/.&quot;#,##0.00"/>
    <numFmt numFmtId="167" formatCode="0.000%"/>
    <numFmt numFmtId="168" formatCode="0.00;[Red]0.00"/>
    <numFmt numFmtId="169" formatCode="#,##0.00;[Red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545454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indexed="20"/>
      <name val="Arial"/>
      <family val="2"/>
    </font>
    <font>
      <b/>
      <sz val="7"/>
      <color indexed="10"/>
      <name val="Arial"/>
      <family val="2"/>
    </font>
    <font>
      <b/>
      <sz val="5"/>
      <color indexed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indexed="10"/>
      <name val="Arial"/>
    </font>
    <font>
      <sz val="7"/>
      <name val="Arial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BC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4" fontId="0" fillId="0" borderId="0" xfId="0" applyNumberFormat="1"/>
    <xf numFmtId="0" fontId="23" fillId="0" borderId="10" xfId="0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3" fontId="24" fillId="0" borderId="10" xfId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43" applyFont="1" applyFill="1" applyAlignment="1">
      <alignment horizontal="center"/>
    </xf>
    <xf numFmtId="0" fontId="26" fillId="0" borderId="0" xfId="43" applyFont="1" applyFill="1" applyAlignment="1">
      <alignment horizontal="center" vertical="center"/>
    </xf>
    <xf numFmtId="0" fontId="26" fillId="0" borderId="0" xfId="43" applyFont="1" applyFill="1"/>
    <xf numFmtId="0" fontId="26" fillId="0" borderId="0" xfId="43" applyFont="1" applyFill="1" applyAlignment="1">
      <alignment vertical="center"/>
    </xf>
    <xf numFmtId="0" fontId="24" fillId="0" borderId="0" xfId="43" applyFont="1" applyFill="1" applyBorder="1" applyAlignment="1">
      <alignment horizontal="center" vertical="center"/>
    </xf>
    <xf numFmtId="0" fontId="24" fillId="0" borderId="10" xfId="43" applyFont="1" applyFill="1" applyBorder="1" applyAlignment="1">
      <alignment horizontal="center" vertical="center"/>
    </xf>
    <xf numFmtId="0" fontId="24" fillId="0" borderId="0" xfId="43" applyFont="1" applyFill="1" applyBorder="1" applyAlignment="1">
      <alignment vertical="center"/>
    </xf>
    <xf numFmtId="0" fontId="24" fillId="0" borderId="0" xfId="43" applyFont="1" applyFill="1" applyAlignment="1">
      <alignment horizontal="center" vertical="center"/>
    </xf>
    <xf numFmtId="17" fontId="24" fillId="0" borderId="0" xfId="43" applyNumberFormat="1" applyFont="1" applyFill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4" borderId="0" xfId="0" applyFill="1"/>
    <xf numFmtId="164" fontId="0" fillId="34" borderId="0" xfId="44" applyFont="1" applyFill="1"/>
    <xf numFmtId="0" fontId="0" fillId="34" borderId="0" xfId="0" applyFill="1" applyAlignment="1">
      <alignment horizontal="center"/>
    </xf>
    <xf numFmtId="164" fontId="27" fillId="34" borderId="10" xfId="44" applyFont="1" applyFill="1" applyBorder="1" applyAlignment="1">
      <alignment vertical="center"/>
    </xf>
    <xf numFmtId="0" fontId="28" fillId="0" borderId="0" xfId="0" applyFont="1" applyFill="1"/>
    <xf numFmtId="164" fontId="27" fillId="0" borderId="10" xfId="44" applyFont="1" applyFill="1" applyBorder="1"/>
    <xf numFmtId="164" fontId="29" fillId="0" borderId="10" xfId="44" applyFont="1" applyFill="1" applyBorder="1"/>
    <xf numFmtId="0" fontId="29" fillId="0" borderId="10" xfId="0" applyFont="1" applyFill="1" applyBorder="1"/>
    <xf numFmtId="0" fontId="29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/>
    <xf numFmtId="0" fontId="29" fillId="0" borderId="10" xfId="0" applyFont="1" applyBorder="1" applyAlignment="1">
      <alignment horizontal="center"/>
    </xf>
    <xf numFmtId="0" fontId="29" fillId="34" borderId="10" xfId="0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10" xfId="45" applyFont="1" applyFill="1" applyBorder="1" applyAlignment="1">
      <alignment horizontal="center" vertical="center"/>
    </xf>
    <xf numFmtId="164" fontId="30" fillId="0" borderId="10" xfId="44" applyFont="1" applyFill="1" applyBorder="1"/>
    <xf numFmtId="0" fontId="30" fillId="0" borderId="10" xfId="0" applyFont="1" applyFill="1" applyBorder="1" applyAlignment="1">
      <alignment horizontal="center"/>
    </xf>
    <xf numFmtId="164" fontId="29" fillId="34" borderId="10" xfId="44" applyFont="1" applyFill="1" applyBorder="1" applyAlignment="1">
      <alignment horizontal="center" vertical="center" wrapText="1"/>
    </xf>
    <xf numFmtId="0" fontId="0" fillId="0" borderId="0" xfId="0" applyFill="1"/>
    <xf numFmtId="164" fontId="32" fillId="0" borderId="10" xfId="44" applyFont="1" applyFill="1" applyBorder="1"/>
    <xf numFmtId="0" fontId="29" fillId="0" borderId="10" xfId="0" applyFont="1" applyFill="1" applyBorder="1" applyAlignment="1">
      <alignment horizontal="left" vertical="center" wrapText="1"/>
    </xf>
    <xf numFmtId="164" fontId="29" fillId="0" borderId="10" xfId="44" applyFont="1" applyFill="1" applyBorder="1" applyAlignment="1">
      <alignment vertical="center"/>
    </xf>
    <xf numFmtId="164" fontId="29" fillId="0" borderId="10" xfId="44" applyFont="1" applyFill="1" applyBorder="1" applyAlignment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164" fontId="27" fillId="35" borderId="10" xfId="44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/>
    </xf>
    <xf numFmtId="0" fontId="0" fillId="34" borderId="0" xfId="0" applyFill="1" applyAlignment="1">
      <alignment vertical="center"/>
    </xf>
    <xf numFmtId="0" fontId="0" fillId="34" borderId="10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0" fillId="34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166" fontId="34" fillId="0" borderId="0" xfId="0" applyNumberFormat="1" applyFont="1" applyAlignment="1">
      <alignment horizontal="center" vertical="center"/>
    </xf>
    <xf numFmtId="165" fontId="0" fillId="34" borderId="10" xfId="0" applyNumberFormat="1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37" fillId="0" borderId="10" xfId="0" applyFont="1" applyBorder="1" applyAlignment="1">
      <alignment horizontal="center" wrapText="1"/>
    </xf>
    <xf numFmtId="0" fontId="0" fillId="34" borderId="10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0" fontId="16" fillId="34" borderId="0" xfId="0" applyFont="1" applyFill="1" applyAlignment="1">
      <alignment vertical="center"/>
    </xf>
    <xf numFmtId="165" fontId="0" fillId="0" borderId="12" xfId="0" applyNumberFormat="1" applyFont="1" applyBorder="1" applyAlignment="1">
      <alignment horizontal="center" vertical="center"/>
    </xf>
    <xf numFmtId="0" fontId="36" fillId="0" borderId="10" xfId="0" applyFont="1" applyBorder="1"/>
    <xf numFmtId="0" fontId="34" fillId="0" borderId="10" xfId="0" applyFont="1" applyBorder="1" applyAlignment="1">
      <alignment wrapText="1"/>
    </xf>
    <xf numFmtId="0" fontId="28" fillId="0" borderId="10" xfId="0" applyFont="1" applyBorder="1"/>
    <xf numFmtId="0" fontId="34" fillId="0" borderId="10" xfId="0" applyFont="1" applyBorder="1" applyAlignment="1">
      <alignment horizontal="left" vertical="center"/>
    </xf>
    <xf numFmtId="0" fontId="28" fillId="0" borderId="10" xfId="45" applyFont="1" applyBorder="1" applyAlignment="1">
      <alignment horizontal="left" vertical="center"/>
    </xf>
    <xf numFmtId="0" fontId="34" fillId="0" borderId="10" xfId="0" applyFont="1" applyBorder="1" applyAlignment="1">
      <alignment horizontal="left"/>
    </xf>
    <xf numFmtId="0" fontId="0" fillId="34" borderId="13" xfId="0" applyFont="1" applyFill="1" applyBorder="1" applyAlignment="1">
      <alignment horizontal="center"/>
    </xf>
    <xf numFmtId="0" fontId="0" fillId="34" borderId="13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 wrapText="1"/>
    </xf>
    <xf numFmtId="0" fontId="41" fillId="0" borderId="10" xfId="0" applyFont="1" applyBorder="1"/>
    <xf numFmtId="0" fontId="41" fillId="0" borderId="10" xfId="0" applyFont="1" applyBorder="1" applyAlignment="1">
      <alignment horizontal="center"/>
    </xf>
    <xf numFmtId="4" fontId="41" fillId="0" borderId="10" xfId="0" applyNumberFormat="1" applyFont="1" applyBorder="1"/>
    <xf numFmtId="0" fontId="41" fillId="0" borderId="10" xfId="0" applyFont="1" applyBorder="1" applyAlignment="1">
      <alignment horizontal="center" wrapText="1"/>
    </xf>
    <xf numFmtId="4" fontId="42" fillId="0" borderId="10" xfId="0" applyNumberFormat="1" applyFont="1" applyBorder="1"/>
    <xf numFmtId="49" fontId="41" fillId="0" borderId="10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167" fontId="0" fillId="0" borderId="18" xfId="0" applyNumberFormat="1" applyBorder="1"/>
    <xf numFmtId="0" fontId="41" fillId="0" borderId="10" xfId="0" applyFont="1" applyFill="1" applyBorder="1"/>
    <xf numFmtId="0" fontId="0" fillId="0" borderId="19" xfId="0" applyBorder="1"/>
    <xf numFmtId="167" fontId="0" fillId="0" borderId="20" xfId="0" applyNumberFormat="1" applyBorder="1"/>
    <xf numFmtId="2" fontId="41" fillId="0" borderId="10" xfId="0" applyNumberFormat="1" applyFont="1" applyBorder="1"/>
    <xf numFmtId="2" fontId="42" fillId="0" borderId="10" xfId="0" applyNumberFormat="1" applyFont="1" applyBorder="1"/>
    <xf numFmtId="0" fontId="41" fillId="0" borderId="0" xfId="0" applyFont="1" applyBorder="1"/>
    <xf numFmtId="2" fontId="41" fillId="0" borderId="0" xfId="0" applyNumberFormat="1" applyFont="1" applyBorder="1"/>
    <xf numFmtId="0" fontId="41" fillId="0" borderId="0" xfId="0" applyFont="1" applyBorder="1" applyAlignment="1">
      <alignment horizontal="center"/>
    </xf>
    <xf numFmtId="2" fontId="42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horizontal="left" wrapText="1"/>
    </xf>
    <xf numFmtId="0" fontId="43" fillId="0" borderId="0" xfId="0" applyFont="1" applyBorder="1"/>
    <xf numFmtId="0" fontId="44" fillId="0" borderId="0" xfId="0" applyFont="1" applyBorder="1"/>
    <xf numFmtId="2" fontId="44" fillId="0" borderId="0" xfId="0" applyNumberFormat="1" applyFont="1" applyBorder="1"/>
    <xf numFmtId="49" fontId="44" fillId="0" borderId="0" xfId="0" applyNumberFormat="1" applyFont="1" applyBorder="1" applyAlignment="1">
      <alignment horizontal="right"/>
    </xf>
    <xf numFmtId="168" fontId="44" fillId="0" borderId="0" xfId="0" applyNumberFormat="1" applyFont="1" applyBorder="1"/>
    <xf numFmtId="0" fontId="44" fillId="0" borderId="0" xfId="0" applyFont="1" applyBorder="1" applyAlignment="1">
      <alignment horizontal="center"/>
    </xf>
    <xf numFmtId="4" fontId="44" fillId="0" borderId="0" xfId="0" applyNumberFormat="1" applyFont="1" applyBorder="1"/>
    <xf numFmtId="167" fontId="0" fillId="0" borderId="0" xfId="0" applyNumberFormat="1" applyBorder="1"/>
    <xf numFmtId="0" fontId="43" fillId="0" borderId="0" xfId="0" applyFont="1"/>
    <xf numFmtId="0" fontId="0" fillId="0" borderId="21" xfId="0" applyBorder="1"/>
    <xf numFmtId="167" fontId="0" fillId="0" borderId="22" xfId="0" applyNumberFormat="1" applyBorder="1"/>
    <xf numFmtId="167" fontId="0" fillId="0" borderId="0" xfId="46" applyNumberFormat="1" applyFont="1"/>
    <xf numFmtId="16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9" fontId="27" fillId="0" borderId="23" xfId="0" applyNumberFormat="1" applyFont="1" applyBorder="1" applyAlignment="1">
      <alignment vertical="center"/>
    </xf>
    <xf numFmtId="169" fontId="45" fillId="0" borderId="10" xfId="0" applyNumberFormat="1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 wrapText="1"/>
    </xf>
    <xf numFmtId="49" fontId="45" fillId="0" borderId="10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/>
    </xf>
    <xf numFmtId="169" fontId="45" fillId="0" borderId="10" xfId="0" applyNumberFormat="1" applyFont="1" applyBorder="1" applyAlignment="1">
      <alignment horizontal="right" vertical="center"/>
    </xf>
    <xf numFmtId="169" fontId="45" fillId="0" borderId="10" xfId="0" applyNumberFormat="1" applyFont="1" applyFill="1" applyBorder="1" applyAlignment="1">
      <alignment horizontal="right" vertical="center"/>
    </xf>
    <xf numFmtId="169" fontId="45" fillId="0" borderId="13" xfId="0" applyNumberFormat="1" applyFont="1" applyBorder="1" applyAlignment="1">
      <alignment vertical="center"/>
    </xf>
    <xf numFmtId="0" fontId="45" fillId="0" borderId="13" xfId="0" applyFont="1" applyBorder="1" applyAlignment="1">
      <alignment horizontal="left" vertical="center"/>
    </xf>
    <xf numFmtId="0" fontId="45" fillId="0" borderId="13" xfId="0" applyFont="1" applyBorder="1" applyAlignment="1">
      <alignment horizontal="center" vertical="center"/>
    </xf>
    <xf numFmtId="0" fontId="45" fillId="0" borderId="13" xfId="0" applyFont="1" applyBorder="1" applyAlignment="1">
      <alignment horizontal="left" vertical="center" wrapText="1"/>
    </xf>
    <xf numFmtId="49" fontId="45" fillId="0" borderId="13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169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5" fillId="0" borderId="0" xfId="43" applyFont="1" applyFill="1" applyAlignment="1">
      <alignment horizontal="center"/>
    </xf>
    <xf numFmtId="0" fontId="27" fillId="34" borderId="10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/>
    </xf>
    <xf numFmtId="49" fontId="27" fillId="34" borderId="10" xfId="0" applyNumberFormat="1" applyFont="1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46" fillId="0" borderId="0" xfId="0" applyFont="1" applyAlignment="1">
      <alignment horizontal="center"/>
    </xf>
    <xf numFmtId="0" fontId="27" fillId="0" borderId="24" xfId="0" applyFont="1" applyBorder="1" applyAlignment="1">
      <alignment horizontal="center"/>
    </xf>
    <xf numFmtId="4" fontId="23" fillId="0" borderId="10" xfId="0" applyNumberFormat="1" applyFont="1" applyBorder="1" applyAlignment="1">
      <alignment horizontal="center" vertical="center"/>
    </xf>
    <xf numFmtId="164" fontId="24" fillId="0" borderId="10" xfId="44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5" builtinId="8"/>
    <cellStyle name="Incorrecto" xfId="8" builtinId="27" customBuiltin="1"/>
    <cellStyle name="Millares" xfId="1" builtinId="3"/>
    <cellStyle name="Millares 2" xfId="44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46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12583583" cy="593304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1524000"/>
          <a:ext cx="12583583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    e   c   l   a   r   a   d   o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               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e   s   i   e   r   t   o</a:t>
          </a:r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2583583" cy="1094274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0" y="2095500"/>
          <a:ext cx="12583583" cy="10942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3800"/>
            </a:lnSpc>
          </a:pP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n  u  l  i  d  a  d    d  e     p  r  o  c  e  s  o      en     t  r  a  m  i  t  e</a:t>
          </a:r>
        </a:p>
        <a:p>
          <a:pPr algn="ctr">
            <a:lnSpc>
              <a:spcPts val="3700"/>
            </a:lnSpc>
          </a:pPr>
          <a:endParaRPr lang="es-ES" sz="32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rgbClr val="FF0000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2583583" cy="593304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2286000"/>
          <a:ext cx="12583583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    e   c   l   a   r   a   d   o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               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d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   </a:t>
          </a:r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e   s   i   e   r   t   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76200</xdr:rowOff>
    </xdr:from>
    <xdr:to>
      <xdr:col>4</xdr:col>
      <xdr:colOff>1066800</xdr:colOff>
      <xdr:row>3</xdr:row>
      <xdr:rowOff>9525</xdr:rowOff>
    </xdr:to>
    <xdr:pic>
      <xdr:nvPicPr>
        <xdr:cNvPr id="2" name="4 Imagen" descr="LOGO NUEVO ESSALUD-01-01">
          <a:extLst>
            <a:ext uri="{FF2B5EF4-FFF2-40B4-BE49-F238E27FC236}">
              <a16:creationId xmlns:a16="http://schemas.microsoft.com/office/drawing/2014/main" id="{D2420DA3-B3B2-49EA-AB1E-0FB1C82D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76200"/>
          <a:ext cx="2247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razonsocialperu.com/empresa/detalle/sagen-outsourcing-group-sac-20478195398" TargetMode="External"/><Relationship Id="rId1" Type="http://schemas.openxmlformats.org/officeDocument/2006/relationships/hyperlink" Target="http://www.razonsocialperu.com/empresa/detalle/servicentro-srl-20188643982" TargetMode="Externa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8" sqref="K8"/>
    </sheetView>
  </sheetViews>
  <sheetFormatPr baseColWidth="10" defaultRowHeight="15" x14ac:dyDescent="0.25"/>
  <sheetData>
    <row r="1" spans="1:10" x14ac:dyDescent="0.25">
      <c r="A1" s="146" t="s">
        <v>17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x14ac:dyDescent="0.25">
      <c r="A2" s="18"/>
      <c r="B2" s="19"/>
      <c r="C2" s="20"/>
      <c r="D2" s="18"/>
      <c r="E2" s="18"/>
      <c r="F2" s="21"/>
      <c r="G2" s="19"/>
      <c r="H2" s="21"/>
      <c r="I2" s="162"/>
      <c r="J2" s="162"/>
    </row>
    <row r="3" spans="1:10" x14ac:dyDescent="0.25">
      <c r="A3" s="18"/>
      <c r="B3" s="22" t="s">
        <v>18</v>
      </c>
      <c r="C3" s="23" t="s">
        <v>19</v>
      </c>
      <c r="D3" s="18"/>
      <c r="E3" s="24"/>
      <c r="F3" s="25" t="s">
        <v>20</v>
      </c>
      <c r="G3" s="26" t="s">
        <v>401</v>
      </c>
      <c r="H3" s="25"/>
      <c r="I3" s="162"/>
      <c r="J3" s="162"/>
    </row>
    <row r="4" spans="1:10" x14ac:dyDescent="0.25">
      <c r="A4" s="18"/>
      <c r="B4" s="19"/>
      <c r="C4" s="20"/>
      <c r="D4" s="18"/>
      <c r="E4" s="18"/>
      <c r="F4" s="21"/>
      <c r="G4" s="19"/>
      <c r="H4" s="21"/>
      <c r="I4" s="162"/>
      <c r="J4" s="162"/>
    </row>
    <row r="5" spans="1:10" ht="48" x14ac:dyDescent="0.25">
      <c r="A5" s="9" t="s">
        <v>11</v>
      </c>
      <c r="B5" s="10" t="s">
        <v>16</v>
      </c>
      <c r="C5" s="11" t="s">
        <v>15</v>
      </c>
      <c r="D5" s="11" t="s">
        <v>0</v>
      </c>
      <c r="E5" s="11" t="s">
        <v>1</v>
      </c>
      <c r="F5" s="11" t="s">
        <v>10</v>
      </c>
      <c r="G5" s="11" t="s">
        <v>2</v>
      </c>
      <c r="H5" s="161" t="s">
        <v>9</v>
      </c>
      <c r="I5" s="11" t="s">
        <v>3</v>
      </c>
      <c r="J5" s="11" t="s">
        <v>52</v>
      </c>
    </row>
    <row r="6" spans="1:10" ht="48" x14ac:dyDescent="0.25">
      <c r="A6" s="13">
        <v>1</v>
      </c>
      <c r="B6" s="13" t="s">
        <v>12</v>
      </c>
      <c r="C6" s="14" t="s">
        <v>400</v>
      </c>
      <c r="D6" s="13">
        <v>20100904315</v>
      </c>
      <c r="E6" s="14" t="s">
        <v>399</v>
      </c>
      <c r="F6" s="16">
        <v>69563020.590000004</v>
      </c>
      <c r="G6" s="27" t="s">
        <v>398</v>
      </c>
      <c r="H6" s="16">
        <v>11322.5</v>
      </c>
      <c r="I6" s="13" t="s">
        <v>388</v>
      </c>
      <c r="J6" s="160" t="s">
        <v>353</v>
      </c>
    </row>
    <row r="7" spans="1:10" x14ac:dyDescent="0.25">
      <c r="A7" s="13">
        <v>3</v>
      </c>
      <c r="B7" s="13" t="s">
        <v>12</v>
      </c>
      <c r="C7" s="14" t="s">
        <v>397</v>
      </c>
      <c r="D7" s="13">
        <v>20511845051</v>
      </c>
      <c r="E7" s="14" t="s">
        <v>396</v>
      </c>
      <c r="F7" s="16">
        <v>20881302.219999999</v>
      </c>
      <c r="G7" s="13" t="s">
        <v>395</v>
      </c>
      <c r="H7" s="16">
        <v>4050</v>
      </c>
      <c r="I7" s="13" t="s">
        <v>388</v>
      </c>
      <c r="J7" s="13" t="s">
        <v>353</v>
      </c>
    </row>
    <row r="8" spans="1:10" ht="48" x14ac:dyDescent="0.25">
      <c r="A8" s="13">
        <v>4</v>
      </c>
      <c r="B8" s="13" t="s">
        <v>12</v>
      </c>
      <c r="C8" s="14" t="s">
        <v>44</v>
      </c>
      <c r="D8" s="13">
        <v>20450488021</v>
      </c>
      <c r="E8" s="14" t="s">
        <v>6</v>
      </c>
      <c r="F8" s="16">
        <v>3830656.2</v>
      </c>
      <c r="G8" s="27" t="s">
        <v>394</v>
      </c>
      <c r="H8" s="16">
        <v>6277.5</v>
      </c>
      <c r="I8" s="13" t="s">
        <v>388</v>
      </c>
      <c r="J8" s="13" t="s">
        <v>353</v>
      </c>
    </row>
    <row r="9" spans="1:10" x14ac:dyDescent="0.25">
      <c r="A9" s="13">
        <v>5</v>
      </c>
      <c r="B9" s="13" t="s">
        <v>387</v>
      </c>
      <c r="C9" s="14" t="s">
        <v>393</v>
      </c>
      <c r="D9" s="13">
        <v>20100162076</v>
      </c>
      <c r="E9" s="14" t="s">
        <v>385</v>
      </c>
      <c r="F9" s="16">
        <v>2389547.04</v>
      </c>
      <c r="G9" s="13" t="s">
        <v>392</v>
      </c>
      <c r="H9" s="16">
        <v>3442.5</v>
      </c>
      <c r="I9" s="13" t="s">
        <v>388</v>
      </c>
      <c r="J9" s="13" t="s">
        <v>353</v>
      </c>
    </row>
    <row r="10" spans="1:10" ht="48" x14ac:dyDescent="0.25">
      <c r="A10" s="13">
        <v>6</v>
      </c>
      <c r="B10" s="13" t="s">
        <v>387</v>
      </c>
      <c r="C10" s="14" t="s">
        <v>391</v>
      </c>
      <c r="D10" s="13">
        <v>20450488021</v>
      </c>
      <c r="E10" s="14" t="s">
        <v>6</v>
      </c>
      <c r="F10" s="16">
        <v>6520486.1399999997</v>
      </c>
      <c r="G10" s="27" t="s">
        <v>390</v>
      </c>
      <c r="H10" s="16">
        <v>81405</v>
      </c>
      <c r="I10" s="13" t="s">
        <v>388</v>
      </c>
      <c r="J10" s="13" t="s">
        <v>353</v>
      </c>
    </row>
    <row r="11" spans="1:10" ht="48" x14ac:dyDescent="0.25">
      <c r="A11" s="13">
        <v>7</v>
      </c>
      <c r="B11" s="13" t="s">
        <v>13</v>
      </c>
      <c r="C11" s="14" t="s">
        <v>76</v>
      </c>
      <c r="D11" s="13">
        <v>20100362598</v>
      </c>
      <c r="E11" s="14" t="s">
        <v>8</v>
      </c>
      <c r="F11" s="16">
        <v>5457781.6699999999</v>
      </c>
      <c r="G11" s="27" t="s">
        <v>389</v>
      </c>
      <c r="H11" s="16">
        <v>60621.22</v>
      </c>
      <c r="I11" s="13" t="s">
        <v>388</v>
      </c>
      <c r="J11" s="13" t="s">
        <v>353</v>
      </c>
    </row>
    <row r="12" spans="1:10" ht="48" x14ac:dyDescent="0.25">
      <c r="A12" s="13">
        <v>8</v>
      </c>
      <c r="B12" s="13" t="s">
        <v>387</v>
      </c>
      <c r="C12" s="14" t="s">
        <v>386</v>
      </c>
      <c r="D12" s="13">
        <v>20100162076</v>
      </c>
      <c r="E12" s="14" t="s">
        <v>385</v>
      </c>
      <c r="F12" s="16">
        <v>62267921.920000002</v>
      </c>
      <c r="G12" s="27" t="s">
        <v>384</v>
      </c>
      <c r="H12" s="16">
        <v>272565</v>
      </c>
      <c r="I12" s="13" t="s">
        <v>354</v>
      </c>
      <c r="J12" s="13" t="s">
        <v>353</v>
      </c>
    </row>
    <row r="13" spans="1:10" ht="72" x14ac:dyDescent="0.25">
      <c r="A13" s="13">
        <v>12</v>
      </c>
      <c r="B13" s="13" t="s">
        <v>13</v>
      </c>
      <c r="C13" s="14" t="s">
        <v>42</v>
      </c>
      <c r="D13" s="13">
        <v>20100362598</v>
      </c>
      <c r="E13" s="14" t="s">
        <v>8</v>
      </c>
      <c r="F13" s="16">
        <v>79393097.480000004</v>
      </c>
      <c r="G13" s="27" t="s">
        <v>383</v>
      </c>
      <c r="H13" s="16">
        <v>38763.65</v>
      </c>
      <c r="I13" s="13" t="s">
        <v>354</v>
      </c>
      <c r="J13" s="13" t="s">
        <v>353</v>
      </c>
    </row>
    <row r="14" spans="1:10" ht="48" x14ac:dyDescent="0.25">
      <c r="A14" s="13">
        <v>15</v>
      </c>
      <c r="B14" s="13" t="s">
        <v>382</v>
      </c>
      <c r="C14" s="14" t="s">
        <v>381</v>
      </c>
      <c r="D14" s="13">
        <v>1006250110</v>
      </c>
      <c r="E14" s="14" t="s">
        <v>380</v>
      </c>
      <c r="F14" s="16">
        <v>34900</v>
      </c>
      <c r="G14" s="27" t="s">
        <v>379</v>
      </c>
      <c r="H14" s="16">
        <v>1308.23</v>
      </c>
      <c r="I14" s="13" t="s">
        <v>376</v>
      </c>
      <c r="J14" s="13" t="s">
        <v>353</v>
      </c>
    </row>
    <row r="15" spans="1:10" x14ac:dyDescent="0.25">
      <c r="A15" s="13">
        <v>17</v>
      </c>
      <c r="B15" s="13" t="s">
        <v>72</v>
      </c>
      <c r="C15" s="14" t="s">
        <v>378</v>
      </c>
      <c r="D15" s="13">
        <v>20100017491</v>
      </c>
      <c r="E15" s="14" t="s">
        <v>7</v>
      </c>
      <c r="F15" s="16">
        <v>644247</v>
      </c>
      <c r="G15" s="13" t="s">
        <v>377</v>
      </c>
      <c r="H15" s="16">
        <v>3400.19</v>
      </c>
      <c r="I15" s="13" t="s">
        <v>376</v>
      </c>
      <c r="J15" s="13" t="s">
        <v>353</v>
      </c>
    </row>
    <row r="16" spans="1:10" x14ac:dyDescent="0.25">
      <c r="A16" s="13">
        <v>19</v>
      </c>
      <c r="B16" s="13" t="s">
        <v>375</v>
      </c>
      <c r="C16" s="14" t="s">
        <v>374</v>
      </c>
      <c r="D16" s="13">
        <v>20392531786</v>
      </c>
      <c r="E16" s="14" t="s">
        <v>373</v>
      </c>
      <c r="F16" s="16">
        <v>2308.86</v>
      </c>
      <c r="G16" s="13" t="s">
        <v>372</v>
      </c>
      <c r="H16" s="14">
        <v>230.89</v>
      </c>
      <c r="I16" s="13" t="s">
        <v>367</v>
      </c>
      <c r="J16" s="13" t="s">
        <v>342</v>
      </c>
    </row>
    <row r="17" spans="1:10" x14ac:dyDescent="0.25">
      <c r="A17" s="13">
        <v>20</v>
      </c>
      <c r="B17" s="13" t="s">
        <v>371</v>
      </c>
      <c r="C17" s="14" t="s">
        <v>370</v>
      </c>
      <c r="D17" s="13">
        <v>10075649911</v>
      </c>
      <c r="E17" s="14" t="s">
        <v>369</v>
      </c>
      <c r="F17" s="16">
        <v>30000</v>
      </c>
      <c r="G17" s="13" t="s">
        <v>368</v>
      </c>
      <c r="H17" s="16">
        <v>1000</v>
      </c>
      <c r="I17" s="13" t="s">
        <v>367</v>
      </c>
      <c r="J17" s="13" t="s">
        <v>353</v>
      </c>
    </row>
    <row r="18" spans="1:10" ht="276" x14ac:dyDescent="0.25">
      <c r="A18" s="13">
        <v>21</v>
      </c>
      <c r="B18" s="13" t="s">
        <v>366</v>
      </c>
      <c r="C18" s="15" t="s">
        <v>365</v>
      </c>
      <c r="D18" s="13">
        <v>20515414216</v>
      </c>
      <c r="E18" s="14" t="s">
        <v>364</v>
      </c>
      <c r="F18" s="16">
        <v>144320</v>
      </c>
      <c r="G18" s="13" t="s">
        <v>363</v>
      </c>
      <c r="H18" s="16">
        <v>3608</v>
      </c>
      <c r="I18" s="13" t="s">
        <v>343</v>
      </c>
      <c r="J18" s="13" t="s">
        <v>353</v>
      </c>
    </row>
    <row r="19" spans="1:10" x14ac:dyDescent="0.25">
      <c r="A19" s="13">
        <v>22</v>
      </c>
      <c r="B19" s="13" t="s">
        <v>362</v>
      </c>
      <c r="C19" s="14" t="s">
        <v>361</v>
      </c>
      <c r="D19" s="13">
        <v>20545913811</v>
      </c>
      <c r="E19" s="14" t="s">
        <v>360</v>
      </c>
      <c r="F19" s="16">
        <v>201</v>
      </c>
      <c r="G19" s="13" t="s">
        <v>359</v>
      </c>
      <c r="H19" s="14">
        <v>20.100000000000001</v>
      </c>
      <c r="I19" s="13" t="s">
        <v>343</v>
      </c>
      <c r="J19" s="13" t="s">
        <v>342</v>
      </c>
    </row>
    <row r="20" spans="1:10" ht="48" x14ac:dyDescent="0.25">
      <c r="A20" s="13">
        <v>23</v>
      </c>
      <c r="B20" s="13" t="s">
        <v>358</v>
      </c>
      <c r="C20" s="14" t="s">
        <v>357</v>
      </c>
      <c r="D20" s="13">
        <v>20489585678</v>
      </c>
      <c r="E20" s="14" t="s">
        <v>356</v>
      </c>
      <c r="F20" s="16">
        <v>237800</v>
      </c>
      <c r="G20" s="27" t="s">
        <v>355</v>
      </c>
      <c r="H20" s="16">
        <v>8576.51</v>
      </c>
      <c r="I20" s="13" t="s">
        <v>354</v>
      </c>
      <c r="J20" s="13" t="s">
        <v>353</v>
      </c>
    </row>
    <row r="21" spans="1:10" x14ac:dyDescent="0.25">
      <c r="A21" s="13">
        <v>24</v>
      </c>
      <c r="B21" s="13" t="s">
        <v>352</v>
      </c>
      <c r="C21" s="14" t="s">
        <v>351</v>
      </c>
      <c r="D21" s="13">
        <v>20538267172</v>
      </c>
      <c r="E21" s="14" t="s">
        <v>350</v>
      </c>
      <c r="F21" s="16">
        <v>1074.98</v>
      </c>
      <c r="G21" s="13" t="s">
        <v>349</v>
      </c>
      <c r="H21" s="14">
        <v>107.5</v>
      </c>
      <c r="I21" s="13" t="s">
        <v>348</v>
      </c>
      <c r="J21" s="13" t="s">
        <v>342</v>
      </c>
    </row>
    <row r="22" spans="1:10" x14ac:dyDescent="0.25">
      <c r="A22" s="13">
        <v>26</v>
      </c>
      <c r="B22" s="13" t="s">
        <v>347</v>
      </c>
      <c r="C22" s="14" t="s">
        <v>346</v>
      </c>
      <c r="D22" s="13">
        <v>20545247225</v>
      </c>
      <c r="E22" s="14" t="s">
        <v>345</v>
      </c>
      <c r="F22" s="16">
        <f>766.812*5</f>
        <v>3834.06</v>
      </c>
      <c r="G22" s="13" t="s">
        <v>344</v>
      </c>
      <c r="H22" s="14">
        <v>383.41</v>
      </c>
      <c r="I22" s="13" t="s">
        <v>343</v>
      </c>
      <c r="J22" s="13" t="s">
        <v>342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24" sqref="D24"/>
    </sheetView>
  </sheetViews>
  <sheetFormatPr baseColWidth="10" defaultRowHeight="15" x14ac:dyDescent="0.25"/>
  <cols>
    <col min="1" max="1" width="5.28515625" style="29" customWidth="1"/>
    <col min="2" max="2" width="19.85546875" style="29" customWidth="1"/>
    <col min="3" max="3" width="83.5703125" customWidth="1"/>
    <col min="4" max="4" width="15.7109375" style="29" customWidth="1"/>
    <col min="5" max="5" width="32.140625" customWidth="1"/>
    <col min="6" max="6" width="12.7109375" customWidth="1"/>
    <col min="7" max="7" width="14.85546875" style="29" customWidth="1"/>
    <col min="9" max="10" width="11.42578125" style="29"/>
    <col min="12" max="13" width="0" hidden="1" customWidth="1"/>
  </cols>
  <sheetData>
    <row r="1" spans="1:13" x14ac:dyDescent="0.25">
      <c r="A1" s="146" t="s">
        <v>17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3" x14ac:dyDescent="0.25">
      <c r="A2" s="18"/>
      <c r="B2" s="19"/>
      <c r="C2" s="20"/>
      <c r="D2" s="18"/>
      <c r="E2" s="18"/>
      <c r="F2" s="21"/>
      <c r="G2" s="19"/>
      <c r="H2" s="21"/>
    </row>
    <row r="3" spans="1:13" x14ac:dyDescent="0.25">
      <c r="A3" s="18"/>
      <c r="B3" s="22" t="s">
        <v>18</v>
      </c>
      <c r="C3" s="23" t="s">
        <v>19</v>
      </c>
      <c r="D3" s="18"/>
      <c r="E3" s="24"/>
      <c r="F3" s="25" t="s">
        <v>20</v>
      </c>
      <c r="G3" s="26" t="s">
        <v>83</v>
      </c>
      <c r="H3" s="25"/>
    </row>
    <row r="4" spans="1:13" x14ac:dyDescent="0.25">
      <c r="A4" s="18"/>
      <c r="B4" s="19"/>
      <c r="C4" s="20"/>
      <c r="D4" s="18"/>
      <c r="E4" s="18"/>
      <c r="F4" s="21"/>
      <c r="G4" s="19"/>
      <c r="H4" s="21"/>
    </row>
    <row r="5" spans="1:13" ht="24" x14ac:dyDescent="0.25">
      <c r="A5" s="9" t="s">
        <v>11</v>
      </c>
      <c r="B5" s="10" t="s">
        <v>16</v>
      </c>
      <c r="C5" s="11" t="s">
        <v>15</v>
      </c>
      <c r="D5" s="11" t="s">
        <v>0</v>
      </c>
      <c r="E5" s="11" t="s">
        <v>1</v>
      </c>
      <c r="F5" s="11" t="s">
        <v>10</v>
      </c>
      <c r="G5" s="11" t="s">
        <v>2</v>
      </c>
      <c r="H5" s="12" t="s">
        <v>9</v>
      </c>
      <c r="I5" s="11" t="s">
        <v>3</v>
      </c>
      <c r="J5" s="11" t="s">
        <v>52</v>
      </c>
      <c r="L5" s="28" t="s">
        <v>4</v>
      </c>
      <c r="M5" s="28" t="s">
        <v>5</v>
      </c>
    </row>
    <row r="6" spans="1:13" s="30" customFormat="1" ht="36" x14ac:dyDescent="0.25">
      <c r="A6" s="13">
        <v>1</v>
      </c>
      <c r="B6" s="13" t="s">
        <v>71</v>
      </c>
      <c r="C6" s="15" t="s">
        <v>54</v>
      </c>
      <c r="D6" s="13">
        <v>20513158808</v>
      </c>
      <c r="E6" s="14" t="s">
        <v>55</v>
      </c>
      <c r="F6" s="16">
        <v>193764</v>
      </c>
      <c r="G6" s="27" t="s">
        <v>80</v>
      </c>
      <c r="H6" s="16">
        <v>5872.5</v>
      </c>
      <c r="I6" s="13" t="s">
        <v>68</v>
      </c>
      <c r="J6" s="13" t="s">
        <v>53</v>
      </c>
      <c r="K6" s="17"/>
      <c r="L6" s="17">
        <v>4502598772</v>
      </c>
      <c r="M6" s="17">
        <v>4600047408</v>
      </c>
    </row>
    <row r="7" spans="1:13" s="30" customFormat="1" ht="24" x14ac:dyDescent="0.25">
      <c r="A7" s="13">
        <v>2</v>
      </c>
      <c r="B7" s="13" t="s">
        <v>13</v>
      </c>
      <c r="C7" s="15" t="s">
        <v>42</v>
      </c>
      <c r="D7" s="13">
        <v>20100362598</v>
      </c>
      <c r="E7" s="14" t="s">
        <v>8</v>
      </c>
      <c r="F7" s="16">
        <v>79393097.480000004</v>
      </c>
      <c r="G7" s="27" t="s">
        <v>81</v>
      </c>
      <c r="H7" s="16">
        <v>12279.31</v>
      </c>
      <c r="I7" s="13" t="s">
        <v>68</v>
      </c>
      <c r="J7" s="13" t="s">
        <v>53</v>
      </c>
      <c r="K7" s="17"/>
      <c r="L7" s="17">
        <v>4502402895</v>
      </c>
      <c r="M7" s="17">
        <v>4600044474</v>
      </c>
    </row>
    <row r="8" spans="1:13" s="30" customFormat="1" ht="22.5" customHeight="1" x14ac:dyDescent="0.25">
      <c r="A8" s="13">
        <v>3</v>
      </c>
      <c r="B8" s="13" t="s">
        <v>13</v>
      </c>
      <c r="C8" s="15" t="s">
        <v>75</v>
      </c>
      <c r="D8" s="13">
        <v>20100362598</v>
      </c>
      <c r="E8" s="14" t="s">
        <v>8</v>
      </c>
      <c r="F8" s="16">
        <v>2021954.28</v>
      </c>
      <c r="G8" s="13" t="s">
        <v>56</v>
      </c>
      <c r="H8" s="14">
        <v>590.21</v>
      </c>
      <c r="I8" s="13" t="s">
        <v>68</v>
      </c>
      <c r="J8" s="13" t="s">
        <v>53</v>
      </c>
      <c r="K8" s="17"/>
      <c r="L8" s="17">
        <v>4502755581</v>
      </c>
      <c r="M8" s="17">
        <v>4600044501</v>
      </c>
    </row>
    <row r="9" spans="1:13" s="30" customFormat="1" x14ac:dyDescent="0.25">
      <c r="A9" s="13">
        <v>4</v>
      </c>
      <c r="B9" s="13" t="s">
        <v>13</v>
      </c>
      <c r="C9" s="15" t="s">
        <v>76</v>
      </c>
      <c r="D9" s="13">
        <v>20100362598</v>
      </c>
      <c r="E9" s="14" t="s">
        <v>8</v>
      </c>
      <c r="F9" s="16">
        <v>5457781.6699999999</v>
      </c>
      <c r="G9" s="13" t="s">
        <v>57</v>
      </c>
      <c r="H9" s="16">
        <v>11207.28</v>
      </c>
      <c r="I9" s="13" t="s">
        <v>68</v>
      </c>
      <c r="J9" s="13" t="s">
        <v>53</v>
      </c>
      <c r="K9" s="17"/>
      <c r="L9" s="17">
        <v>4502754012</v>
      </c>
      <c r="M9" s="17">
        <v>4600044497</v>
      </c>
    </row>
    <row r="10" spans="1:13" s="30" customFormat="1" x14ac:dyDescent="0.25">
      <c r="A10" s="13">
        <v>5</v>
      </c>
      <c r="B10" s="13" t="s">
        <v>13</v>
      </c>
      <c r="C10" s="15" t="s">
        <v>43</v>
      </c>
      <c r="D10" s="13">
        <v>20100362598</v>
      </c>
      <c r="E10" s="14" t="s">
        <v>8</v>
      </c>
      <c r="F10" s="16">
        <v>18112363.329999998</v>
      </c>
      <c r="G10" s="13" t="s">
        <v>58</v>
      </c>
      <c r="H10" s="16">
        <v>3582.64</v>
      </c>
      <c r="I10" s="13" t="s">
        <v>68</v>
      </c>
      <c r="J10" s="13" t="s">
        <v>53</v>
      </c>
      <c r="K10" s="17"/>
      <c r="L10" s="17">
        <v>4502770279</v>
      </c>
      <c r="M10" s="17">
        <v>4600044495</v>
      </c>
    </row>
    <row r="11" spans="1:13" s="30" customFormat="1" x14ac:dyDescent="0.25">
      <c r="A11" s="13">
        <v>6</v>
      </c>
      <c r="B11" s="13" t="s">
        <v>13</v>
      </c>
      <c r="C11" s="15" t="s">
        <v>41</v>
      </c>
      <c r="D11" s="13">
        <v>20100362598</v>
      </c>
      <c r="E11" s="14" t="s">
        <v>8</v>
      </c>
      <c r="F11" s="16">
        <v>9507031.1199999992</v>
      </c>
      <c r="G11" s="13" t="s">
        <v>59</v>
      </c>
      <c r="H11" s="16">
        <v>1208.68</v>
      </c>
      <c r="I11" s="13" t="s">
        <v>68</v>
      </c>
      <c r="J11" s="13" t="s">
        <v>53</v>
      </c>
      <c r="K11" s="17"/>
      <c r="L11" s="17">
        <v>4502754069</v>
      </c>
      <c r="M11" s="17">
        <v>4600044499</v>
      </c>
    </row>
    <row r="12" spans="1:13" s="30" customFormat="1" x14ac:dyDescent="0.25">
      <c r="A12" s="13">
        <v>7</v>
      </c>
      <c r="B12" s="13" t="s">
        <v>13</v>
      </c>
      <c r="C12" s="15" t="s">
        <v>51</v>
      </c>
      <c r="D12" s="13">
        <v>20100362598</v>
      </c>
      <c r="E12" s="14" t="s">
        <v>8</v>
      </c>
      <c r="F12" s="16">
        <v>77205713.530000001</v>
      </c>
      <c r="G12" s="13" t="s">
        <v>60</v>
      </c>
      <c r="H12" s="16">
        <v>55322.25</v>
      </c>
      <c r="I12" s="13" t="s">
        <v>68</v>
      </c>
      <c r="J12" s="13" t="s">
        <v>53</v>
      </c>
      <c r="K12" s="17"/>
      <c r="L12" s="17">
        <v>4502588699</v>
      </c>
      <c r="M12" s="17">
        <v>4600044475</v>
      </c>
    </row>
    <row r="13" spans="1:13" s="30" customFormat="1" x14ac:dyDescent="0.25">
      <c r="A13" s="13">
        <v>8</v>
      </c>
      <c r="B13" s="13" t="s">
        <v>73</v>
      </c>
      <c r="C13" s="15" t="s">
        <v>74</v>
      </c>
      <c r="D13" s="13">
        <v>20100362598</v>
      </c>
      <c r="E13" s="14" t="s">
        <v>8</v>
      </c>
      <c r="F13" s="16">
        <v>28170.51</v>
      </c>
      <c r="G13" s="13" t="s">
        <v>61</v>
      </c>
      <c r="H13" s="14">
        <v>560.82000000000005</v>
      </c>
      <c r="I13" s="13" t="s">
        <v>68</v>
      </c>
      <c r="J13" s="13" t="s">
        <v>53</v>
      </c>
      <c r="K13" s="17"/>
      <c r="L13" s="17">
        <v>4502777080</v>
      </c>
      <c r="M13" s="17"/>
    </row>
    <row r="14" spans="1:13" s="30" customFormat="1" ht="24" x14ac:dyDescent="0.25">
      <c r="A14" s="13">
        <v>9</v>
      </c>
      <c r="B14" s="13" t="s">
        <v>12</v>
      </c>
      <c r="C14" s="15" t="s">
        <v>50</v>
      </c>
      <c r="D14" s="13">
        <v>20450488021</v>
      </c>
      <c r="E14" s="14" t="s">
        <v>6</v>
      </c>
      <c r="F14" s="16">
        <v>4559836.95</v>
      </c>
      <c r="G14" s="13" t="s">
        <v>62</v>
      </c>
      <c r="H14" s="16">
        <v>2632.5</v>
      </c>
      <c r="I14" s="13" t="s">
        <v>68</v>
      </c>
      <c r="J14" s="13" t="s">
        <v>53</v>
      </c>
      <c r="K14" s="17"/>
      <c r="L14" s="17">
        <v>4502757506</v>
      </c>
      <c r="M14" s="17">
        <v>4600045611</v>
      </c>
    </row>
    <row r="15" spans="1:13" s="30" customFormat="1" ht="24" x14ac:dyDescent="0.25">
      <c r="A15" s="13">
        <v>10</v>
      </c>
      <c r="B15" s="13" t="s">
        <v>12</v>
      </c>
      <c r="C15" s="15" t="s">
        <v>44</v>
      </c>
      <c r="D15" s="13">
        <v>20450488021</v>
      </c>
      <c r="E15" s="14" t="s">
        <v>6</v>
      </c>
      <c r="F15" s="16">
        <v>3830656.2</v>
      </c>
      <c r="G15" s="13" t="s">
        <v>63</v>
      </c>
      <c r="H15" s="16">
        <v>3037.5</v>
      </c>
      <c r="I15" s="13" t="s">
        <v>68</v>
      </c>
      <c r="J15" s="13" t="s">
        <v>53</v>
      </c>
      <c r="K15" s="17"/>
      <c r="L15" s="17">
        <v>4502762205</v>
      </c>
      <c r="M15" s="17">
        <v>4600045608</v>
      </c>
    </row>
    <row r="16" spans="1:13" s="30" customFormat="1" ht="24" x14ac:dyDescent="0.25">
      <c r="A16" s="13">
        <v>11</v>
      </c>
      <c r="B16" s="13" t="s">
        <v>12</v>
      </c>
      <c r="C16" s="15" t="s">
        <v>49</v>
      </c>
      <c r="D16" s="13">
        <v>20450488021</v>
      </c>
      <c r="E16" s="14" t="s">
        <v>6</v>
      </c>
      <c r="F16" s="16">
        <v>6577624.4800000004</v>
      </c>
      <c r="G16" s="13" t="s">
        <v>64</v>
      </c>
      <c r="H16" s="16">
        <v>10530</v>
      </c>
      <c r="I16" s="13" t="s">
        <v>68</v>
      </c>
      <c r="J16" s="13" t="s">
        <v>53</v>
      </c>
      <c r="K16" s="17"/>
      <c r="L16" s="17">
        <v>4502752921</v>
      </c>
      <c r="M16" s="17">
        <v>4600046012</v>
      </c>
    </row>
    <row r="17" spans="1:13" s="30" customFormat="1" ht="24" x14ac:dyDescent="0.25">
      <c r="A17" s="13">
        <v>12</v>
      </c>
      <c r="B17" s="13" t="s">
        <v>12</v>
      </c>
      <c r="C17" s="15" t="s">
        <v>45</v>
      </c>
      <c r="D17" s="13">
        <v>20100162076</v>
      </c>
      <c r="E17" s="14" t="s">
        <v>79</v>
      </c>
      <c r="F17" s="16">
        <v>24386678.129999999</v>
      </c>
      <c r="G17" s="13" t="s">
        <v>65</v>
      </c>
      <c r="H17" s="14">
        <v>607.5</v>
      </c>
      <c r="I17" s="13" t="s">
        <v>68</v>
      </c>
      <c r="J17" s="13" t="s">
        <v>53</v>
      </c>
      <c r="K17" s="17"/>
      <c r="L17" s="17">
        <v>4502773909</v>
      </c>
      <c r="M17" s="17">
        <v>4600046017</v>
      </c>
    </row>
    <row r="18" spans="1:13" s="30" customFormat="1" ht="24" x14ac:dyDescent="0.25">
      <c r="A18" s="13">
        <v>13</v>
      </c>
      <c r="B18" s="13" t="s">
        <v>47</v>
      </c>
      <c r="C18" s="15" t="s">
        <v>14</v>
      </c>
      <c r="D18" s="13">
        <v>20100017491</v>
      </c>
      <c r="E18" s="14" t="s">
        <v>7</v>
      </c>
      <c r="F18" s="16">
        <v>37929131.25</v>
      </c>
      <c r="G18" s="13" t="s">
        <v>66</v>
      </c>
      <c r="H18" s="16">
        <v>38024.199999999997</v>
      </c>
      <c r="I18" s="13" t="s">
        <v>69</v>
      </c>
      <c r="J18" s="13" t="s">
        <v>53</v>
      </c>
      <c r="K18" s="17"/>
      <c r="L18" s="17">
        <v>4502759194</v>
      </c>
      <c r="M18" s="17">
        <v>4600043138</v>
      </c>
    </row>
    <row r="19" spans="1:13" s="30" customFormat="1" x14ac:dyDescent="0.25">
      <c r="A19" s="13">
        <v>14</v>
      </c>
      <c r="B19" s="13" t="s">
        <v>72</v>
      </c>
      <c r="C19" s="15" t="s">
        <v>77</v>
      </c>
      <c r="D19" s="13">
        <v>20100017491</v>
      </c>
      <c r="E19" s="14" t="s">
        <v>7</v>
      </c>
      <c r="F19" s="16">
        <v>644247</v>
      </c>
      <c r="G19" s="13" t="s">
        <v>67</v>
      </c>
      <c r="H19" s="16">
        <v>4116.0200000000004</v>
      </c>
      <c r="I19" s="13" t="s">
        <v>69</v>
      </c>
      <c r="J19" s="13" t="s">
        <v>53</v>
      </c>
      <c r="K19" s="17"/>
      <c r="L19" s="17">
        <v>4502758867</v>
      </c>
      <c r="M19" s="17">
        <v>4600043220</v>
      </c>
    </row>
    <row r="20" spans="1:13" s="30" customFormat="1" ht="24" x14ac:dyDescent="0.25">
      <c r="A20" s="13">
        <v>15</v>
      </c>
      <c r="B20" s="13" t="s">
        <v>48</v>
      </c>
      <c r="C20" s="15" t="s">
        <v>78</v>
      </c>
      <c r="D20" s="13">
        <v>20549579982</v>
      </c>
      <c r="E20" s="14" t="s">
        <v>46</v>
      </c>
      <c r="F20" s="16">
        <v>716520.24</v>
      </c>
      <c r="G20" s="27" t="s">
        <v>82</v>
      </c>
      <c r="H20" s="16">
        <v>1559.25</v>
      </c>
      <c r="I20" s="13" t="s">
        <v>70</v>
      </c>
      <c r="J20" s="13" t="s">
        <v>53</v>
      </c>
      <c r="K20" s="17"/>
      <c r="L20" s="17">
        <v>4502775281</v>
      </c>
      <c r="M20" s="17">
        <v>4600047886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90" zoomScaleNormal="90" workbookViewId="0">
      <selection sqref="A1:G1"/>
    </sheetView>
  </sheetViews>
  <sheetFormatPr baseColWidth="10" defaultColWidth="11.42578125" defaultRowHeight="15" x14ac:dyDescent="0.25"/>
  <cols>
    <col min="1" max="1" width="5.28515625" style="31" customWidth="1"/>
    <col min="2" max="2" width="15.85546875" style="33" customWidth="1"/>
    <col min="3" max="3" width="44.140625" style="31" customWidth="1"/>
    <col min="4" max="4" width="17.28515625" style="33" customWidth="1"/>
    <col min="5" max="5" width="51.5703125" style="31" customWidth="1"/>
    <col min="6" max="6" width="18.5703125" style="32" customWidth="1"/>
    <col min="7" max="7" width="17" style="32" customWidth="1"/>
    <col min="8" max="16384" width="11.42578125" style="31"/>
  </cols>
  <sheetData>
    <row r="1" spans="1:7" s="58" customFormat="1" ht="18.75" x14ac:dyDescent="0.25">
      <c r="A1" s="151" t="s">
        <v>189</v>
      </c>
      <c r="B1" s="151"/>
      <c r="C1" s="151"/>
      <c r="D1" s="151"/>
      <c r="E1" s="151"/>
      <c r="F1" s="151"/>
      <c r="G1" s="151"/>
    </row>
    <row r="2" spans="1:7" ht="17.25" customHeight="1" x14ac:dyDescent="0.25">
      <c r="A2" s="147" t="s">
        <v>188</v>
      </c>
      <c r="B2" s="147"/>
      <c r="C2" s="147"/>
      <c r="D2" s="150" t="s">
        <v>187</v>
      </c>
      <c r="E2" s="150"/>
      <c r="F2" s="152" t="s">
        <v>186</v>
      </c>
      <c r="G2" s="152"/>
    </row>
    <row r="3" spans="1:7" ht="12" customHeight="1" x14ac:dyDescent="0.25">
      <c r="A3" s="147"/>
      <c r="B3" s="147"/>
      <c r="C3" s="147"/>
      <c r="D3" s="150"/>
      <c r="E3" s="150"/>
      <c r="F3" s="152"/>
      <c r="G3" s="152"/>
    </row>
    <row r="4" spans="1:7" ht="65.25" customHeight="1" x14ac:dyDescent="0.25">
      <c r="A4" s="57" t="s">
        <v>185</v>
      </c>
      <c r="B4" s="56" t="s">
        <v>184</v>
      </c>
      <c r="C4" s="56" t="s">
        <v>183</v>
      </c>
      <c r="D4" s="56" t="s">
        <v>182</v>
      </c>
      <c r="E4" s="56" t="s">
        <v>181</v>
      </c>
      <c r="F4" s="55" t="s">
        <v>180</v>
      </c>
      <c r="G4" s="55" t="s">
        <v>179</v>
      </c>
    </row>
    <row r="5" spans="1:7" ht="21.75" customHeight="1" x14ac:dyDescent="0.25">
      <c r="A5" s="150" t="s">
        <v>178</v>
      </c>
      <c r="B5" s="150"/>
      <c r="C5" s="150"/>
      <c r="D5" s="150"/>
      <c r="E5" s="150"/>
      <c r="F5" s="150"/>
      <c r="G5" s="150"/>
    </row>
    <row r="6" spans="1:7" ht="15.75" x14ac:dyDescent="0.25">
      <c r="A6" s="42">
        <v>1</v>
      </c>
      <c r="B6" s="54" t="s">
        <v>162</v>
      </c>
      <c r="C6" s="40" t="s">
        <v>87</v>
      </c>
      <c r="D6" s="54">
        <v>20522601323</v>
      </c>
      <c r="E6" s="51" t="s">
        <v>177</v>
      </c>
      <c r="F6" s="48">
        <v>264043</v>
      </c>
      <c r="G6" s="48">
        <v>39606.449999999997</v>
      </c>
    </row>
    <row r="7" spans="1:7" ht="15.75" x14ac:dyDescent="0.25">
      <c r="A7" s="42">
        <v>2</v>
      </c>
      <c r="B7" s="54" t="s">
        <v>162</v>
      </c>
      <c r="C7" s="40" t="s">
        <v>87</v>
      </c>
      <c r="D7" s="54">
        <v>20502040902</v>
      </c>
      <c r="E7" s="51" t="s">
        <v>176</v>
      </c>
      <c r="F7" s="48">
        <v>328263</v>
      </c>
      <c r="G7" s="48">
        <v>32826.300000000003</v>
      </c>
    </row>
    <row r="8" spans="1:7" ht="15.75" x14ac:dyDescent="0.25">
      <c r="A8" s="42">
        <v>3</v>
      </c>
      <c r="B8" s="54" t="s">
        <v>162</v>
      </c>
      <c r="C8" s="40" t="s">
        <v>87</v>
      </c>
      <c r="D8" s="54">
        <v>20537331314</v>
      </c>
      <c r="E8" s="51" t="s">
        <v>175</v>
      </c>
      <c r="F8" s="48">
        <v>369265</v>
      </c>
      <c r="G8" s="48">
        <v>55389.75</v>
      </c>
    </row>
    <row r="9" spans="1:7" ht="15.75" x14ac:dyDescent="0.25">
      <c r="A9" s="42">
        <v>4</v>
      </c>
      <c r="B9" s="39" t="s">
        <v>162</v>
      </c>
      <c r="C9" s="40" t="s">
        <v>87</v>
      </c>
      <c r="D9" s="43">
        <v>20504743722</v>
      </c>
      <c r="E9" s="51" t="s">
        <v>174</v>
      </c>
      <c r="F9" s="48">
        <v>86203</v>
      </c>
      <c r="G9" s="48">
        <v>10344.36</v>
      </c>
    </row>
    <row r="10" spans="1:7" ht="15.75" x14ac:dyDescent="0.25">
      <c r="A10" s="42">
        <v>5</v>
      </c>
      <c r="B10" s="54" t="s">
        <v>162</v>
      </c>
      <c r="C10" s="40" t="s">
        <v>87</v>
      </c>
      <c r="D10" s="54">
        <v>20554681507</v>
      </c>
      <c r="E10" s="51" t="s">
        <v>173</v>
      </c>
      <c r="F10" s="48">
        <v>382109</v>
      </c>
      <c r="G10" s="48">
        <v>38210.9</v>
      </c>
    </row>
    <row r="11" spans="1:7" ht="15.75" x14ac:dyDescent="0.25">
      <c r="A11" s="42">
        <v>6</v>
      </c>
      <c r="B11" s="39" t="s">
        <v>162</v>
      </c>
      <c r="C11" s="40" t="s">
        <v>87</v>
      </c>
      <c r="D11" s="47">
        <v>20451495101</v>
      </c>
      <c r="E11" s="40" t="s">
        <v>172</v>
      </c>
      <c r="F11" s="53">
        <v>389025</v>
      </c>
      <c r="G11" s="53">
        <v>58353.75</v>
      </c>
    </row>
    <row r="12" spans="1:7" ht="15.75" x14ac:dyDescent="0.25">
      <c r="A12" s="42">
        <v>7</v>
      </c>
      <c r="B12" s="39" t="s">
        <v>162</v>
      </c>
      <c r="C12" s="40" t="s">
        <v>87</v>
      </c>
      <c r="D12" s="44">
        <v>20551742297</v>
      </c>
      <c r="E12" s="38" t="s">
        <v>171</v>
      </c>
      <c r="F12" s="46">
        <v>136344</v>
      </c>
      <c r="G12" s="46">
        <v>6817.2</v>
      </c>
    </row>
    <row r="13" spans="1:7" ht="15.75" x14ac:dyDescent="0.25">
      <c r="A13" s="42">
        <v>8</v>
      </c>
      <c r="B13" s="39" t="s">
        <v>162</v>
      </c>
      <c r="C13" s="40" t="s">
        <v>87</v>
      </c>
      <c r="D13" s="44">
        <v>20600447018</v>
      </c>
      <c r="E13" s="38" t="s">
        <v>170</v>
      </c>
      <c r="F13" s="46">
        <v>285285</v>
      </c>
      <c r="G13" s="46">
        <v>14264.25</v>
      </c>
    </row>
    <row r="14" spans="1:7" ht="15.75" x14ac:dyDescent="0.25">
      <c r="A14" s="42">
        <v>9</v>
      </c>
      <c r="B14" s="39" t="s">
        <v>162</v>
      </c>
      <c r="C14" s="40" t="s">
        <v>87</v>
      </c>
      <c r="D14" s="44">
        <v>20600447018</v>
      </c>
      <c r="E14" s="38" t="s">
        <v>170</v>
      </c>
      <c r="F14" s="46">
        <v>263302</v>
      </c>
      <c r="G14" s="46">
        <v>13165.1</v>
      </c>
    </row>
    <row r="15" spans="1:7" ht="15.75" x14ac:dyDescent="0.25">
      <c r="A15" s="42">
        <v>10</v>
      </c>
      <c r="B15" s="39" t="s">
        <v>162</v>
      </c>
      <c r="C15" s="40" t="s">
        <v>87</v>
      </c>
      <c r="D15" s="44">
        <v>20552511001</v>
      </c>
      <c r="E15" s="38" t="s">
        <v>169</v>
      </c>
      <c r="F15" s="37">
        <v>191672</v>
      </c>
      <c r="G15" s="37">
        <v>46001.279999999999</v>
      </c>
    </row>
    <row r="16" spans="1:7" ht="15.75" x14ac:dyDescent="0.25">
      <c r="A16" s="42">
        <v>11</v>
      </c>
      <c r="B16" s="39" t="s">
        <v>162</v>
      </c>
      <c r="C16" s="40" t="s">
        <v>87</v>
      </c>
      <c r="D16" s="44">
        <v>20552511001</v>
      </c>
      <c r="E16" s="38" t="s">
        <v>169</v>
      </c>
      <c r="F16" s="37">
        <v>169689</v>
      </c>
      <c r="G16" s="37">
        <v>16968</v>
      </c>
    </row>
    <row r="17" spans="1:7" ht="15.75" x14ac:dyDescent="0.25">
      <c r="A17" s="42">
        <v>12</v>
      </c>
      <c r="B17" s="39" t="s">
        <v>162</v>
      </c>
      <c r="C17" s="40" t="s">
        <v>87</v>
      </c>
      <c r="D17" s="39">
        <v>20551480667</v>
      </c>
      <c r="E17" s="51" t="s">
        <v>168</v>
      </c>
      <c r="F17" s="52">
        <v>385814</v>
      </c>
      <c r="G17" s="52">
        <v>19290.7</v>
      </c>
    </row>
    <row r="18" spans="1:7" ht="15.75" x14ac:dyDescent="0.25">
      <c r="A18" s="42">
        <v>13</v>
      </c>
      <c r="B18" s="39" t="s">
        <v>162</v>
      </c>
      <c r="C18" s="40" t="s">
        <v>87</v>
      </c>
      <c r="D18" s="39">
        <v>20509481530</v>
      </c>
      <c r="E18" s="51" t="s">
        <v>167</v>
      </c>
      <c r="F18" s="37">
        <v>278616</v>
      </c>
      <c r="G18" s="37">
        <v>13930.8</v>
      </c>
    </row>
    <row r="19" spans="1:7" ht="15.75" x14ac:dyDescent="0.25">
      <c r="A19" s="42">
        <v>14</v>
      </c>
      <c r="B19" s="39" t="s">
        <v>162</v>
      </c>
      <c r="C19" s="40" t="s">
        <v>87</v>
      </c>
      <c r="D19" s="43">
        <v>20600300092</v>
      </c>
      <c r="E19" s="38" t="s">
        <v>166</v>
      </c>
      <c r="F19" s="37">
        <v>251446</v>
      </c>
      <c r="G19" s="37">
        <v>12572.3</v>
      </c>
    </row>
    <row r="20" spans="1:7" ht="15.75" x14ac:dyDescent="0.25">
      <c r="A20" s="42">
        <v>15</v>
      </c>
      <c r="B20" s="39" t="s">
        <v>162</v>
      </c>
      <c r="C20" s="40" t="s">
        <v>87</v>
      </c>
      <c r="D20" s="43">
        <v>20600812140</v>
      </c>
      <c r="E20" s="38" t="s">
        <v>165</v>
      </c>
      <c r="F20" s="37">
        <v>318383</v>
      </c>
      <c r="G20" s="37">
        <v>28654.47</v>
      </c>
    </row>
    <row r="21" spans="1:7" ht="15.75" x14ac:dyDescent="0.25">
      <c r="A21" s="42">
        <v>16</v>
      </c>
      <c r="B21" s="39" t="s">
        <v>162</v>
      </c>
      <c r="C21" s="40" t="s">
        <v>87</v>
      </c>
      <c r="D21" s="39">
        <v>20524061024</v>
      </c>
      <c r="E21" s="38" t="s">
        <v>86</v>
      </c>
      <c r="F21" s="37">
        <v>54834</v>
      </c>
      <c r="G21" s="37">
        <v>2193.36</v>
      </c>
    </row>
    <row r="22" spans="1:7" ht="15.75" x14ac:dyDescent="0.25">
      <c r="A22" s="42">
        <v>17</v>
      </c>
      <c r="B22" s="39" t="s">
        <v>162</v>
      </c>
      <c r="C22" s="40" t="s">
        <v>87</v>
      </c>
      <c r="D22" s="43">
        <v>20517036693</v>
      </c>
      <c r="E22" s="38" t="s">
        <v>164</v>
      </c>
      <c r="F22" s="37">
        <v>78793</v>
      </c>
      <c r="G22" s="37">
        <v>990.93</v>
      </c>
    </row>
    <row r="23" spans="1:7" ht="15.75" x14ac:dyDescent="0.25">
      <c r="A23" s="42">
        <v>18</v>
      </c>
      <c r="B23" s="39" t="s">
        <v>162</v>
      </c>
      <c r="C23" s="40" t="s">
        <v>87</v>
      </c>
      <c r="D23" s="43">
        <v>20507710752</v>
      </c>
      <c r="E23" s="38" t="s">
        <v>163</v>
      </c>
      <c r="F23" s="37">
        <v>31122</v>
      </c>
      <c r="G23" s="37">
        <v>157.72</v>
      </c>
    </row>
    <row r="24" spans="1:7" ht="15.75" x14ac:dyDescent="0.25">
      <c r="A24" s="42">
        <v>19</v>
      </c>
      <c r="B24" s="39" t="s">
        <v>162</v>
      </c>
      <c r="C24" s="40" t="s">
        <v>87</v>
      </c>
      <c r="D24" s="44">
        <v>20512894632</v>
      </c>
      <c r="E24" s="38" t="s">
        <v>96</v>
      </c>
      <c r="F24" s="37">
        <v>84721</v>
      </c>
      <c r="G24" s="37">
        <v>1694.42</v>
      </c>
    </row>
    <row r="25" spans="1:7" ht="15.75" x14ac:dyDescent="0.25">
      <c r="A25" s="42">
        <v>20</v>
      </c>
      <c r="B25" s="39" t="s">
        <v>162</v>
      </c>
      <c r="C25" s="40" t="s">
        <v>87</v>
      </c>
      <c r="D25" s="45">
        <v>20522308707</v>
      </c>
      <c r="E25" s="38" t="s">
        <v>161</v>
      </c>
      <c r="F25" s="46">
        <v>370253</v>
      </c>
      <c r="G25" s="46">
        <v>18512.650000000001</v>
      </c>
    </row>
    <row r="26" spans="1:7" ht="15.75" x14ac:dyDescent="0.25">
      <c r="A26" s="42">
        <v>21</v>
      </c>
      <c r="B26" s="39" t="s">
        <v>162</v>
      </c>
      <c r="C26" s="40" t="s">
        <v>87</v>
      </c>
      <c r="D26" s="45">
        <v>20522308707</v>
      </c>
      <c r="E26" s="38" t="s">
        <v>161</v>
      </c>
      <c r="F26" s="46">
        <v>353951</v>
      </c>
      <c r="G26" s="46">
        <v>17697.55</v>
      </c>
    </row>
    <row r="27" spans="1:7" ht="27" customHeight="1" x14ac:dyDescent="0.25">
      <c r="A27" s="149" t="s">
        <v>160</v>
      </c>
      <c r="B27" s="149"/>
      <c r="C27" s="149"/>
      <c r="D27" s="149"/>
      <c r="E27" s="149"/>
      <c r="F27" s="149"/>
      <c r="G27" s="50">
        <f>SUM(G6:G26)</f>
        <v>447642.23999999993</v>
      </c>
    </row>
    <row r="28" spans="1:7" s="49" customFormat="1" ht="20.25" customHeight="1" x14ac:dyDescent="0.25">
      <c r="A28" s="150" t="s">
        <v>159</v>
      </c>
      <c r="B28" s="150"/>
      <c r="C28" s="150"/>
      <c r="D28" s="150"/>
      <c r="E28" s="150"/>
      <c r="F28" s="150"/>
      <c r="G28" s="150"/>
    </row>
    <row r="29" spans="1:7" ht="15.75" x14ac:dyDescent="0.25">
      <c r="A29" s="42">
        <v>1</v>
      </c>
      <c r="B29" s="39" t="s">
        <v>158</v>
      </c>
      <c r="C29" s="40" t="s">
        <v>87</v>
      </c>
      <c r="D29" s="47">
        <v>20102199571</v>
      </c>
      <c r="E29" s="40" t="s">
        <v>153</v>
      </c>
      <c r="F29" s="48">
        <v>23002</v>
      </c>
      <c r="G29" s="48">
        <v>2300.1999999999998</v>
      </c>
    </row>
    <row r="30" spans="1:7" ht="15.75" x14ac:dyDescent="0.25">
      <c r="A30" s="42">
        <v>2</v>
      </c>
      <c r="B30" s="39" t="s">
        <v>157</v>
      </c>
      <c r="C30" s="40" t="s">
        <v>87</v>
      </c>
      <c r="D30" s="47">
        <v>20102199571</v>
      </c>
      <c r="E30" s="40" t="s">
        <v>153</v>
      </c>
      <c r="F30" s="48">
        <v>23002</v>
      </c>
      <c r="G30" s="48">
        <v>2300.1999999999998</v>
      </c>
    </row>
    <row r="31" spans="1:7" ht="15.75" x14ac:dyDescent="0.25">
      <c r="A31" s="42">
        <v>3</v>
      </c>
      <c r="B31" s="39" t="s">
        <v>156</v>
      </c>
      <c r="C31" s="40" t="s">
        <v>87</v>
      </c>
      <c r="D31" s="47">
        <v>20102199571</v>
      </c>
      <c r="E31" s="40" t="s">
        <v>153</v>
      </c>
      <c r="F31" s="48">
        <v>23219</v>
      </c>
      <c r="G31" s="48">
        <v>2321.9</v>
      </c>
    </row>
    <row r="32" spans="1:7" ht="15.75" x14ac:dyDescent="0.25">
      <c r="A32" s="42">
        <v>4</v>
      </c>
      <c r="B32" s="39" t="s">
        <v>155</v>
      </c>
      <c r="C32" s="40" t="s">
        <v>87</v>
      </c>
      <c r="D32" s="47">
        <v>20102199571</v>
      </c>
      <c r="E32" s="40" t="s">
        <v>153</v>
      </c>
      <c r="F32" s="48">
        <v>23653</v>
      </c>
      <c r="G32" s="48">
        <v>2365.3000000000002</v>
      </c>
    </row>
    <row r="33" spans="1:7" ht="15.75" x14ac:dyDescent="0.25">
      <c r="A33" s="42">
        <v>5</v>
      </c>
      <c r="B33" s="39" t="s">
        <v>154</v>
      </c>
      <c r="C33" s="40" t="s">
        <v>87</v>
      </c>
      <c r="D33" s="47">
        <v>20102199571</v>
      </c>
      <c r="E33" s="40" t="s">
        <v>153</v>
      </c>
      <c r="F33" s="48">
        <v>27785</v>
      </c>
      <c r="G33" s="48">
        <v>2278.5</v>
      </c>
    </row>
    <row r="34" spans="1:7" ht="15.75" x14ac:dyDescent="0.25">
      <c r="A34" s="42">
        <v>6</v>
      </c>
      <c r="B34" s="44" t="s">
        <v>152</v>
      </c>
      <c r="C34" s="40" t="s">
        <v>87</v>
      </c>
      <c r="D34" s="43">
        <v>20504743722</v>
      </c>
      <c r="E34" s="38" t="s">
        <v>151</v>
      </c>
      <c r="F34" s="46">
        <v>28644</v>
      </c>
      <c r="G34" s="48">
        <v>2864</v>
      </c>
    </row>
    <row r="35" spans="1:7" ht="15.75" x14ac:dyDescent="0.25">
      <c r="A35" s="42">
        <v>7</v>
      </c>
      <c r="B35" s="44" t="s">
        <v>150</v>
      </c>
      <c r="C35" s="40" t="s">
        <v>87</v>
      </c>
      <c r="D35" s="44">
        <v>20296123821</v>
      </c>
      <c r="E35" s="38" t="s">
        <v>148</v>
      </c>
      <c r="F35" s="46">
        <v>23219</v>
      </c>
      <c r="G35" s="46">
        <v>2321.9</v>
      </c>
    </row>
    <row r="36" spans="1:7" ht="15.75" x14ac:dyDescent="0.25">
      <c r="A36" s="42">
        <v>8</v>
      </c>
      <c r="B36" s="44" t="s">
        <v>149</v>
      </c>
      <c r="C36" s="40" t="s">
        <v>87</v>
      </c>
      <c r="D36" s="44">
        <v>20296123821</v>
      </c>
      <c r="E36" s="38" t="s">
        <v>148</v>
      </c>
      <c r="F36" s="46">
        <v>24087</v>
      </c>
      <c r="G36" s="46">
        <v>2408.6999999999998</v>
      </c>
    </row>
    <row r="37" spans="1:7" ht="15.75" x14ac:dyDescent="0.25">
      <c r="A37" s="42">
        <v>9</v>
      </c>
      <c r="B37" s="44" t="s">
        <v>147</v>
      </c>
      <c r="C37" s="40" t="s">
        <v>87</v>
      </c>
      <c r="D37" s="47">
        <v>20387225570</v>
      </c>
      <c r="E37" s="40" t="s">
        <v>145</v>
      </c>
      <c r="F37" s="46">
        <v>29078</v>
      </c>
      <c r="G37" s="46">
        <v>2907.8</v>
      </c>
    </row>
    <row r="38" spans="1:7" ht="15.75" x14ac:dyDescent="0.25">
      <c r="A38" s="42">
        <v>10</v>
      </c>
      <c r="B38" s="44" t="s">
        <v>146</v>
      </c>
      <c r="C38" s="40" t="s">
        <v>87</v>
      </c>
      <c r="D38" s="47">
        <v>20387225570</v>
      </c>
      <c r="E38" s="40" t="s">
        <v>145</v>
      </c>
      <c r="F38" s="46">
        <v>29078</v>
      </c>
      <c r="G38" s="46">
        <v>2907.8</v>
      </c>
    </row>
    <row r="39" spans="1:7" ht="15.75" x14ac:dyDescent="0.25">
      <c r="A39" s="42">
        <v>11</v>
      </c>
      <c r="B39" s="44" t="s">
        <v>144</v>
      </c>
      <c r="C39" s="40" t="s">
        <v>87</v>
      </c>
      <c r="D39" s="47">
        <v>20357613051</v>
      </c>
      <c r="E39" s="40" t="s">
        <v>141</v>
      </c>
      <c r="F39" s="46">
        <v>23870</v>
      </c>
      <c r="G39" s="46">
        <v>2387</v>
      </c>
    </row>
    <row r="40" spans="1:7" ht="15.75" x14ac:dyDescent="0.25">
      <c r="A40" s="42">
        <v>12</v>
      </c>
      <c r="B40" s="44" t="s">
        <v>143</v>
      </c>
      <c r="C40" s="40" t="s">
        <v>87</v>
      </c>
      <c r="D40" s="47">
        <v>20357613051</v>
      </c>
      <c r="E40" s="40" t="s">
        <v>141</v>
      </c>
      <c r="F40" s="46">
        <v>23304</v>
      </c>
      <c r="G40" s="46">
        <v>2430.4</v>
      </c>
    </row>
    <row r="41" spans="1:7" ht="15.75" x14ac:dyDescent="0.25">
      <c r="A41" s="42">
        <v>13</v>
      </c>
      <c r="B41" s="44" t="s">
        <v>142</v>
      </c>
      <c r="C41" s="40" t="s">
        <v>87</v>
      </c>
      <c r="D41" s="47">
        <v>20357613051</v>
      </c>
      <c r="E41" s="40" t="s">
        <v>141</v>
      </c>
      <c r="F41" s="46">
        <v>24521</v>
      </c>
      <c r="G41" s="46">
        <v>2452.1</v>
      </c>
    </row>
    <row r="42" spans="1:7" ht="15.75" x14ac:dyDescent="0.25">
      <c r="A42" s="42">
        <v>14</v>
      </c>
      <c r="B42" s="44" t="s">
        <v>140</v>
      </c>
      <c r="C42" s="40" t="s">
        <v>87</v>
      </c>
      <c r="D42" s="47">
        <v>20536232479</v>
      </c>
      <c r="E42" s="40" t="s">
        <v>139</v>
      </c>
      <c r="F42" s="46">
        <v>28210</v>
      </c>
      <c r="G42" s="46">
        <v>2821</v>
      </c>
    </row>
    <row r="43" spans="1:7" ht="15.75" x14ac:dyDescent="0.25">
      <c r="A43" s="42">
        <v>15</v>
      </c>
      <c r="B43" s="44" t="s">
        <v>138</v>
      </c>
      <c r="C43" s="40" t="s">
        <v>87</v>
      </c>
      <c r="D43" s="47">
        <v>20508580062</v>
      </c>
      <c r="E43" s="40" t="s">
        <v>136</v>
      </c>
      <c r="F43" s="46">
        <v>24521</v>
      </c>
      <c r="G43" s="46">
        <v>2452.1</v>
      </c>
    </row>
    <row r="44" spans="1:7" ht="15.75" x14ac:dyDescent="0.25">
      <c r="A44" s="42">
        <v>16</v>
      </c>
      <c r="B44" s="44" t="s">
        <v>137</v>
      </c>
      <c r="C44" s="40" t="s">
        <v>87</v>
      </c>
      <c r="D44" s="47">
        <v>20508580062</v>
      </c>
      <c r="E44" s="40" t="s">
        <v>136</v>
      </c>
      <c r="F44" s="46">
        <v>25006</v>
      </c>
      <c r="G44" s="46">
        <v>2560.6</v>
      </c>
    </row>
    <row r="45" spans="1:7" ht="15.75" x14ac:dyDescent="0.25">
      <c r="A45" s="42">
        <v>17</v>
      </c>
      <c r="B45" s="44" t="s">
        <v>135</v>
      </c>
      <c r="C45" s="40" t="s">
        <v>87</v>
      </c>
      <c r="D45" s="43">
        <v>20503486955</v>
      </c>
      <c r="E45" s="38" t="s">
        <v>132</v>
      </c>
      <c r="F45" s="46">
        <v>22785</v>
      </c>
      <c r="G45" s="46">
        <v>2278</v>
      </c>
    </row>
    <row r="46" spans="1:7" ht="15.75" x14ac:dyDescent="0.25">
      <c r="A46" s="42">
        <v>18</v>
      </c>
      <c r="B46" s="44" t="s">
        <v>134</v>
      </c>
      <c r="C46" s="40" t="s">
        <v>87</v>
      </c>
      <c r="D46" s="43">
        <v>20503486955</v>
      </c>
      <c r="E46" s="38" t="s">
        <v>132</v>
      </c>
      <c r="F46" s="46">
        <v>22134</v>
      </c>
      <c r="G46" s="46">
        <v>2213.4</v>
      </c>
    </row>
    <row r="47" spans="1:7" ht="15.75" x14ac:dyDescent="0.25">
      <c r="A47" s="42">
        <v>19</v>
      </c>
      <c r="B47" s="44" t="s">
        <v>133</v>
      </c>
      <c r="C47" s="40" t="s">
        <v>87</v>
      </c>
      <c r="D47" s="43">
        <v>20503486955</v>
      </c>
      <c r="E47" s="38" t="s">
        <v>132</v>
      </c>
      <c r="F47" s="46">
        <v>22568</v>
      </c>
      <c r="G47" s="46">
        <v>2256.8000000000002</v>
      </c>
    </row>
    <row r="48" spans="1:7" ht="15.75" x14ac:dyDescent="0.25">
      <c r="A48" s="42">
        <v>20</v>
      </c>
      <c r="B48" s="41" t="s">
        <v>131</v>
      </c>
      <c r="C48" s="40" t="s">
        <v>87</v>
      </c>
      <c r="D48" s="44">
        <v>20517462528</v>
      </c>
      <c r="E48" s="38" t="s">
        <v>127</v>
      </c>
      <c r="F48" s="46">
        <v>23002</v>
      </c>
      <c r="G48" s="46">
        <v>2300.1999999999998</v>
      </c>
    </row>
    <row r="49" spans="1:7" ht="15.75" x14ac:dyDescent="0.25">
      <c r="A49" s="42">
        <v>21</v>
      </c>
      <c r="B49" s="41" t="s">
        <v>130</v>
      </c>
      <c r="C49" s="40" t="s">
        <v>87</v>
      </c>
      <c r="D49" s="44">
        <v>20517462528</v>
      </c>
      <c r="E49" s="38" t="s">
        <v>127</v>
      </c>
      <c r="F49" s="46">
        <v>24087</v>
      </c>
      <c r="G49" s="46">
        <v>2408.6999999999998</v>
      </c>
    </row>
    <row r="50" spans="1:7" ht="15.75" x14ac:dyDescent="0.25">
      <c r="A50" s="42">
        <v>22</v>
      </c>
      <c r="B50" s="44" t="s">
        <v>129</v>
      </c>
      <c r="C50" s="40" t="s">
        <v>87</v>
      </c>
      <c r="D50" s="44">
        <v>20517462528</v>
      </c>
      <c r="E50" s="38" t="s">
        <v>127</v>
      </c>
      <c r="F50" s="46">
        <v>23870</v>
      </c>
      <c r="G50" s="46">
        <v>2387</v>
      </c>
    </row>
    <row r="51" spans="1:7" ht="15.75" x14ac:dyDescent="0.25">
      <c r="A51" s="42">
        <v>23</v>
      </c>
      <c r="B51" s="44" t="s">
        <v>128</v>
      </c>
      <c r="C51" s="40" t="s">
        <v>87</v>
      </c>
      <c r="D51" s="44">
        <v>20517462528</v>
      </c>
      <c r="E51" s="38" t="s">
        <v>127</v>
      </c>
      <c r="F51" s="46">
        <v>23653</v>
      </c>
      <c r="G51" s="46">
        <v>2365.3000000000002</v>
      </c>
    </row>
    <row r="52" spans="1:7" ht="15.75" x14ac:dyDescent="0.25">
      <c r="A52" s="42">
        <v>24</v>
      </c>
      <c r="B52" s="44" t="s">
        <v>126</v>
      </c>
      <c r="C52" s="40" t="s">
        <v>87</v>
      </c>
      <c r="D52" s="44">
        <v>20517462528</v>
      </c>
      <c r="E52" s="38" t="s">
        <v>125</v>
      </c>
      <c r="F52" s="46">
        <v>23002</v>
      </c>
      <c r="G52" s="46">
        <v>2300</v>
      </c>
    </row>
    <row r="53" spans="1:7" ht="15.75" x14ac:dyDescent="0.25">
      <c r="A53" s="42">
        <v>25</v>
      </c>
      <c r="B53" s="41" t="s">
        <v>124</v>
      </c>
      <c r="C53" s="40" t="s">
        <v>87</v>
      </c>
      <c r="D53" s="47">
        <v>20516386976</v>
      </c>
      <c r="E53" s="40" t="s">
        <v>122</v>
      </c>
      <c r="F53" s="46">
        <v>24730</v>
      </c>
      <c r="G53" s="46">
        <v>2473.8000000000002</v>
      </c>
    </row>
    <row r="54" spans="1:7" ht="15.75" x14ac:dyDescent="0.25">
      <c r="A54" s="42">
        <v>26</v>
      </c>
      <c r="B54" s="41" t="s">
        <v>123</v>
      </c>
      <c r="C54" s="40" t="s">
        <v>87</v>
      </c>
      <c r="D54" s="47">
        <v>20516386976</v>
      </c>
      <c r="E54" s="40" t="s">
        <v>122</v>
      </c>
      <c r="F54" s="46">
        <v>24955</v>
      </c>
      <c r="G54" s="46">
        <v>2495.5</v>
      </c>
    </row>
    <row r="55" spans="1:7" ht="15.75" x14ac:dyDescent="0.25">
      <c r="A55" s="42">
        <v>27</v>
      </c>
      <c r="B55" s="41" t="s">
        <v>121</v>
      </c>
      <c r="C55" s="40" t="s">
        <v>87</v>
      </c>
      <c r="D55" s="44">
        <v>20509072877</v>
      </c>
      <c r="E55" s="38" t="s">
        <v>118</v>
      </c>
      <c r="F55" s="46">
        <v>22134</v>
      </c>
      <c r="G55" s="46">
        <v>2213.4</v>
      </c>
    </row>
    <row r="56" spans="1:7" ht="15.75" x14ac:dyDescent="0.25">
      <c r="A56" s="42">
        <v>28</v>
      </c>
      <c r="B56" s="41" t="s">
        <v>120</v>
      </c>
      <c r="C56" s="40" t="s">
        <v>87</v>
      </c>
      <c r="D56" s="44">
        <v>20509072877</v>
      </c>
      <c r="E56" s="38" t="s">
        <v>118</v>
      </c>
      <c r="F56" s="46">
        <v>21917</v>
      </c>
      <c r="G56" s="46">
        <v>2191.6999999999998</v>
      </c>
    </row>
    <row r="57" spans="1:7" ht="15.75" x14ac:dyDescent="0.25">
      <c r="A57" s="42">
        <v>29</v>
      </c>
      <c r="B57" s="41" t="s">
        <v>119</v>
      </c>
      <c r="C57" s="40" t="s">
        <v>87</v>
      </c>
      <c r="D57" s="44">
        <v>20509072877</v>
      </c>
      <c r="E57" s="38" t="s">
        <v>118</v>
      </c>
      <c r="F57" s="46">
        <v>21917</v>
      </c>
      <c r="G57" s="46">
        <v>2191.6999999999998</v>
      </c>
    </row>
    <row r="58" spans="1:7" ht="15.75" x14ac:dyDescent="0.25">
      <c r="A58" s="42">
        <v>30</v>
      </c>
      <c r="B58" s="41" t="s">
        <v>117</v>
      </c>
      <c r="C58" s="40" t="s">
        <v>87</v>
      </c>
      <c r="D58" s="47">
        <v>20502764811</v>
      </c>
      <c r="E58" s="40" t="s">
        <v>116</v>
      </c>
      <c r="F58" s="46">
        <v>20832</v>
      </c>
      <c r="G58" s="46">
        <v>2083.1999999999998</v>
      </c>
    </row>
    <row r="59" spans="1:7" ht="15.75" x14ac:dyDescent="0.25">
      <c r="A59" s="42">
        <v>31</v>
      </c>
      <c r="B59" s="47" t="s">
        <v>115</v>
      </c>
      <c r="C59" s="40" t="s">
        <v>87</v>
      </c>
      <c r="D59" s="47">
        <v>20511762350</v>
      </c>
      <c r="E59" s="40" t="s">
        <v>113</v>
      </c>
      <c r="F59" s="46">
        <v>27559</v>
      </c>
      <c r="G59" s="46">
        <v>2755.9</v>
      </c>
    </row>
    <row r="60" spans="1:7" ht="15.75" x14ac:dyDescent="0.25">
      <c r="A60" s="42">
        <v>32</v>
      </c>
      <c r="B60" s="41" t="s">
        <v>114</v>
      </c>
      <c r="C60" s="40" t="s">
        <v>87</v>
      </c>
      <c r="D60" s="47">
        <v>20511762350</v>
      </c>
      <c r="E60" s="40" t="s">
        <v>113</v>
      </c>
      <c r="F60" s="46">
        <v>27599</v>
      </c>
      <c r="G60" s="46">
        <v>2755.9</v>
      </c>
    </row>
    <row r="61" spans="1:7" ht="15.75" x14ac:dyDescent="0.25">
      <c r="A61" s="42">
        <v>33</v>
      </c>
      <c r="B61" s="41" t="s">
        <v>112</v>
      </c>
      <c r="C61" s="40" t="s">
        <v>87</v>
      </c>
      <c r="D61" s="43">
        <v>20501701441</v>
      </c>
      <c r="E61" s="40" t="s">
        <v>110</v>
      </c>
      <c r="F61" s="46">
        <v>23870</v>
      </c>
      <c r="G61" s="46">
        <v>2387</v>
      </c>
    </row>
    <row r="62" spans="1:7" s="35" customFormat="1" ht="19.899999999999999" customHeight="1" x14ac:dyDescent="0.25">
      <c r="A62" s="42">
        <v>34</v>
      </c>
      <c r="B62" s="41" t="s">
        <v>111</v>
      </c>
      <c r="C62" s="40" t="s">
        <v>87</v>
      </c>
      <c r="D62" s="43">
        <v>20501701441</v>
      </c>
      <c r="E62" s="40" t="s">
        <v>110</v>
      </c>
      <c r="F62" s="46">
        <v>23002</v>
      </c>
      <c r="G62" s="46">
        <v>2300.1999999999998</v>
      </c>
    </row>
    <row r="63" spans="1:7" s="35" customFormat="1" ht="19.899999999999999" customHeight="1" x14ac:dyDescent="0.25">
      <c r="A63" s="42">
        <v>35</v>
      </c>
      <c r="B63" s="41" t="s">
        <v>109</v>
      </c>
      <c r="C63" s="40" t="s">
        <v>87</v>
      </c>
      <c r="D63" s="44">
        <v>20510497482</v>
      </c>
      <c r="E63" s="38" t="s">
        <v>106</v>
      </c>
      <c r="F63" s="46">
        <v>23436</v>
      </c>
      <c r="G63" s="46">
        <v>2343.6</v>
      </c>
    </row>
    <row r="64" spans="1:7" s="35" customFormat="1" ht="19.899999999999999" customHeight="1" x14ac:dyDescent="0.25">
      <c r="A64" s="42">
        <v>36</v>
      </c>
      <c r="B64" s="41" t="s">
        <v>108</v>
      </c>
      <c r="C64" s="40" t="s">
        <v>87</v>
      </c>
      <c r="D64" s="44">
        <v>20510497482</v>
      </c>
      <c r="E64" s="38" t="s">
        <v>106</v>
      </c>
      <c r="F64" s="46">
        <v>23219</v>
      </c>
      <c r="G64" s="46">
        <v>2321.9</v>
      </c>
    </row>
    <row r="65" spans="1:7" s="35" customFormat="1" ht="19.899999999999999" customHeight="1" x14ac:dyDescent="0.25">
      <c r="A65" s="42">
        <v>37</v>
      </c>
      <c r="B65" s="41" t="s">
        <v>107</v>
      </c>
      <c r="C65" s="40" t="s">
        <v>87</v>
      </c>
      <c r="D65" s="44">
        <v>20510497482</v>
      </c>
      <c r="E65" s="38" t="s">
        <v>106</v>
      </c>
      <c r="F65" s="46">
        <v>22785</v>
      </c>
      <c r="G65" s="46">
        <v>2278.5</v>
      </c>
    </row>
    <row r="66" spans="1:7" s="35" customFormat="1" ht="19.899999999999999" customHeight="1" x14ac:dyDescent="0.25">
      <c r="A66" s="42">
        <v>38</v>
      </c>
      <c r="B66" s="41" t="s">
        <v>105</v>
      </c>
      <c r="C66" s="40" t="s">
        <v>87</v>
      </c>
      <c r="D66" s="45">
        <v>20514042625</v>
      </c>
      <c r="E66" s="38" t="s">
        <v>102</v>
      </c>
      <c r="F66" s="37">
        <v>26908</v>
      </c>
      <c r="G66" s="37">
        <v>2690.8</v>
      </c>
    </row>
    <row r="67" spans="1:7" s="35" customFormat="1" ht="19.899999999999999" customHeight="1" x14ac:dyDescent="0.25">
      <c r="A67" s="42">
        <v>39</v>
      </c>
      <c r="B67" s="41" t="s">
        <v>104</v>
      </c>
      <c r="C67" s="40" t="s">
        <v>87</v>
      </c>
      <c r="D67" s="45">
        <v>20514042625</v>
      </c>
      <c r="E67" s="38" t="s">
        <v>102</v>
      </c>
      <c r="F67" s="37">
        <v>27776</v>
      </c>
      <c r="G67" s="37">
        <v>2777.6</v>
      </c>
    </row>
    <row r="68" spans="1:7" s="35" customFormat="1" ht="19.899999999999999" customHeight="1" x14ac:dyDescent="0.25">
      <c r="A68" s="42">
        <v>40</v>
      </c>
      <c r="B68" s="41" t="s">
        <v>103</v>
      </c>
      <c r="C68" s="40" t="s">
        <v>87</v>
      </c>
      <c r="D68" s="45">
        <v>20514042625</v>
      </c>
      <c r="E68" s="38" t="s">
        <v>102</v>
      </c>
      <c r="F68" s="37">
        <v>27993</v>
      </c>
      <c r="G68" s="37">
        <v>2799.3</v>
      </c>
    </row>
    <row r="69" spans="1:7" s="35" customFormat="1" ht="19.899999999999999" customHeight="1" x14ac:dyDescent="0.25">
      <c r="A69" s="42">
        <v>41</v>
      </c>
      <c r="B69" s="41" t="s">
        <v>101</v>
      </c>
      <c r="C69" s="40" t="s">
        <v>87</v>
      </c>
      <c r="D69" s="44">
        <v>20386499220</v>
      </c>
      <c r="E69" s="38" t="s">
        <v>98</v>
      </c>
      <c r="F69" s="37">
        <v>23653</v>
      </c>
      <c r="G69" s="37">
        <v>2365.3000000000002</v>
      </c>
    </row>
    <row r="70" spans="1:7" s="35" customFormat="1" ht="19.899999999999999" customHeight="1" x14ac:dyDescent="0.25">
      <c r="A70" s="42">
        <v>42</v>
      </c>
      <c r="B70" s="44" t="s">
        <v>100</v>
      </c>
      <c r="C70" s="40" t="s">
        <v>87</v>
      </c>
      <c r="D70" s="44">
        <v>20386499220</v>
      </c>
      <c r="E70" s="38" t="s">
        <v>98</v>
      </c>
      <c r="F70" s="37">
        <v>24304</v>
      </c>
      <c r="G70" s="37">
        <v>2430.4</v>
      </c>
    </row>
    <row r="71" spans="1:7" s="35" customFormat="1" ht="19.899999999999999" customHeight="1" x14ac:dyDescent="0.25">
      <c r="A71" s="42">
        <v>43</v>
      </c>
      <c r="B71" s="44" t="s">
        <v>99</v>
      </c>
      <c r="C71" s="40" t="s">
        <v>87</v>
      </c>
      <c r="D71" s="44">
        <v>20386499220</v>
      </c>
      <c r="E71" s="38" t="s">
        <v>98</v>
      </c>
      <c r="F71" s="37">
        <v>24955</v>
      </c>
      <c r="G71" s="37">
        <v>2495.5</v>
      </c>
    </row>
    <row r="72" spans="1:7" s="35" customFormat="1" ht="19.899999999999999" customHeight="1" x14ac:dyDescent="0.25">
      <c r="A72" s="42">
        <v>44</v>
      </c>
      <c r="B72" s="41" t="s">
        <v>97</v>
      </c>
      <c r="C72" s="40" t="s">
        <v>87</v>
      </c>
      <c r="D72" s="44">
        <v>20512894632</v>
      </c>
      <c r="E72" s="38" t="s">
        <v>96</v>
      </c>
      <c r="F72" s="37">
        <v>28210</v>
      </c>
      <c r="G72" s="37">
        <v>2821</v>
      </c>
    </row>
    <row r="73" spans="1:7" s="35" customFormat="1" ht="19.899999999999999" customHeight="1" x14ac:dyDescent="0.25">
      <c r="A73" s="42">
        <v>45</v>
      </c>
      <c r="B73" s="41" t="s">
        <v>95</v>
      </c>
      <c r="C73" s="40" t="s">
        <v>87</v>
      </c>
      <c r="D73" s="43">
        <v>20509210005</v>
      </c>
      <c r="E73" s="38" t="s">
        <v>93</v>
      </c>
      <c r="F73" s="37">
        <v>24738</v>
      </c>
      <c r="G73" s="37">
        <v>2473.8000000000002</v>
      </c>
    </row>
    <row r="74" spans="1:7" s="35" customFormat="1" ht="19.899999999999999" customHeight="1" x14ac:dyDescent="0.25">
      <c r="A74" s="42">
        <v>46</v>
      </c>
      <c r="B74" s="41" t="s">
        <v>94</v>
      </c>
      <c r="C74" s="40" t="s">
        <v>87</v>
      </c>
      <c r="D74" s="43">
        <v>20509210005</v>
      </c>
      <c r="E74" s="38" t="s">
        <v>93</v>
      </c>
      <c r="F74" s="37">
        <v>23436</v>
      </c>
      <c r="G74" s="37">
        <v>2343.6</v>
      </c>
    </row>
    <row r="75" spans="1:7" s="35" customFormat="1" ht="19.899999999999999" customHeight="1" x14ac:dyDescent="0.25">
      <c r="A75" s="42">
        <v>47</v>
      </c>
      <c r="B75" s="41" t="s">
        <v>92</v>
      </c>
      <c r="C75" s="40" t="s">
        <v>87</v>
      </c>
      <c r="D75" s="43">
        <v>2051224577</v>
      </c>
      <c r="E75" s="38" t="s">
        <v>90</v>
      </c>
      <c r="F75" s="37">
        <v>21700</v>
      </c>
      <c r="G75" s="37">
        <v>2170</v>
      </c>
    </row>
    <row r="76" spans="1:7" s="35" customFormat="1" ht="19.899999999999999" customHeight="1" x14ac:dyDescent="0.25">
      <c r="A76" s="42">
        <v>48</v>
      </c>
      <c r="B76" s="41" t="s">
        <v>91</v>
      </c>
      <c r="C76" s="40" t="s">
        <v>87</v>
      </c>
      <c r="D76" s="43">
        <v>2051224577</v>
      </c>
      <c r="E76" s="38" t="s">
        <v>90</v>
      </c>
      <c r="F76" s="37">
        <v>20832</v>
      </c>
      <c r="G76" s="37">
        <v>2083.1999999999998</v>
      </c>
    </row>
    <row r="77" spans="1:7" s="35" customFormat="1" ht="19.899999999999999" customHeight="1" x14ac:dyDescent="0.25">
      <c r="A77" s="42">
        <v>49</v>
      </c>
      <c r="B77" s="41" t="s">
        <v>89</v>
      </c>
      <c r="C77" s="40" t="s">
        <v>87</v>
      </c>
      <c r="D77" s="39">
        <v>20524061024</v>
      </c>
      <c r="E77" s="38" t="s">
        <v>86</v>
      </c>
      <c r="F77" s="37">
        <v>23653</v>
      </c>
      <c r="G77" s="37">
        <v>2365.3000000000002</v>
      </c>
    </row>
    <row r="78" spans="1:7" s="35" customFormat="1" ht="19.899999999999999" customHeight="1" x14ac:dyDescent="0.25">
      <c r="A78" s="42">
        <v>50</v>
      </c>
      <c r="B78" s="41" t="s">
        <v>88</v>
      </c>
      <c r="C78" s="40" t="s">
        <v>87</v>
      </c>
      <c r="D78" s="39">
        <v>20524061024</v>
      </c>
      <c r="E78" s="38" t="s">
        <v>86</v>
      </c>
      <c r="F78" s="37">
        <v>24521</v>
      </c>
      <c r="G78" s="37">
        <v>2452.1</v>
      </c>
    </row>
    <row r="79" spans="1:7" s="35" customFormat="1" ht="19.899999999999999" customHeight="1" x14ac:dyDescent="0.25">
      <c r="A79" s="148" t="s">
        <v>85</v>
      </c>
      <c r="B79" s="148"/>
      <c r="C79" s="148"/>
      <c r="D79" s="148"/>
      <c r="E79" s="148"/>
      <c r="F79" s="148"/>
      <c r="G79" s="36">
        <f>SUM(G29:G78)</f>
        <v>121649.1</v>
      </c>
    </row>
    <row r="80" spans="1:7" ht="23.25" customHeight="1" x14ac:dyDescent="0.25">
      <c r="A80" s="147" t="s">
        <v>84</v>
      </c>
      <c r="B80" s="147"/>
      <c r="C80" s="147"/>
      <c r="D80" s="147"/>
      <c r="E80" s="147"/>
      <c r="F80" s="147"/>
      <c r="G80" s="34">
        <f>+G79+G27</f>
        <v>569291.34</v>
      </c>
    </row>
  </sheetData>
  <mergeCells count="9">
    <mergeCell ref="A80:F80"/>
    <mergeCell ref="A79:F79"/>
    <mergeCell ref="A27:F27"/>
    <mergeCell ref="A28:G28"/>
    <mergeCell ref="A1:G1"/>
    <mergeCell ref="F2:G3"/>
    <mergeCell ref="A2:C3"/>
    <mergeCell ref="D2:E3"/>
    <mergeCell ref="A5:G5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scale="60" orientation="landscape" r:id="rId1"/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zoomScale="70" zoomScaleNormal="70" workbookViewId="0"/>
  </sheetViews>
  <sheetFormatPr baseColWidth="10" defaultColWidth="11.42578125" defaultRowHeight="15" x14ac:dyDescent="0.25"/>
  <cols>
    <col min="1" max="1" width="10.42578125" style="31" customWidth="1"/>
    <col min="2" max="2" width="27.5703125" style="31" customWidth="1"/>
    <col min="3" max="3" width="46.85546875" style="31" customWidth="1"/>
    <col min="4" max="4" width="28.85546875" style="31" customWidth="1"/>
    <col min="5" max="5" width="43" style="31" customWidth="1"/>
    <col min="6" max="6" width="26.85546875" style="31" customWidth="1"/>
    <col min="7" max="7" width="18.7109375" style="31" customWidth="1"/>
    <col min="8" max="16384" width="11.42578125" style="31"/>
  </cols>
  <sheetData>
    <row r="2" spans="1:7" s="58" customFormat="1" ht="22.5" customHeight="1" x14ac:dyDescent="0.25">
      <c r="A2" s="155" t="s">
        <v>229</v>
      </c>
      <c r="B2" s="155"/>
      <c r="C2" s="155"/>
      <c r="D2" s="155"/>
      <c r="E2" s="155"/>
      <c r="F2" s="155"/>
      <c r="G2" s="155"/>
    </row>
    <row r="3" spans="1:7" ht="9" customHeight="1" x14ac:dyDescent="0.25"/>
    <row r="4" spans="1:7" ht="15" customHeight="1" x14ac:dyDescent="0.25">
      <c r="A4" s="74" t="s">
        <v>228</v>
      </c>
      <c r="B4" s="153" t="s">
        <v>227</v>
      </c>
      <c r="C4" s="154"/>
      <c r="E4" s="73" t="s">
        <v>226</v>
      </c>
      <c r="F4" s="153" t="s">
        <v>225</v>
      </c>
      <c r="G4" s="154"/>
    </row>
    <row r="5" spans="1:7" ht="10.5" customHeight="1" x14ac:dyDescent="0.25"/>
    <row r="6" spans="1:7" ht="37.5" customHeight="1" x14ac:dyDescent="0.25">
      <c r="A6" s="72" t="s">
        <v>185</v>
      </c>
      <c r="B6" s="71" t="s">
        <v>224</v>
      </c>
      <c r="C6" s="71" t="s">
        <v>223</v>
      </c>
      <c r="D6" s="71" t="s">
        <v>182</v>
      </c>
      <c r="E6" s="71" t="s">
        <v>222</v>
      </c>
      <c r="F6" s="70" t="s">
        <v>180</v>
      </c>
      <c r="G6" s="69" t="s">
        <v>179</v>
      </c>
    </row>
    <row r="7" spans="1:7" ht="33" customHeight="1" x14ac:dyDescent="0.25">
      <c r="A7" s="59">
        <v>1</v>
      </c>
      <c r="B7" s="65" t="s">
        <v>221</v>
      </c>
      <c r="C7" s="66" t="s">
        <v>220</v>
      </c>
      <c r="D7" s="59">
        <v>20491305119</v>
      </c>
      <c r="E7" s="59" t="s">
        <v>219</v>
      </c>
      <c r="F7" s="64">
        <v>70560</v>
      </c>
      <c r="G7" s="59" t="s">
        <v>207</v>
      </c>
    </row>
    <row r="8" spans="1:7" ht="65.25" customHeight="1" x14ac:dyDescent="0.25">
      <c r="A8" s="59">
        <v>2</v>
      </c>
      <c r="B8" s="65" t="s">
        <v>218</v>
      </c>
      <c r="C8" s="67" t="s">
        <v>217</v>
      </c>
      <c r="D8" s="59">
        <v>20210824228</v>
      </c>
      <c r="E8" s="59" t="s">
        <v>216</v>
      </c>
      <c r="F8" s="64">
        <v>89800</v>
      </c>
      <c r="G8" s="59" t="s">
        <v>207</v>
      </c>
    </row>
    <row r="9" spans="1:7" ht="66.75" customHeight="1" x14ac:dyDescent="0.25">
      <c r="A9" s="59">
        <v>3</v>
      </c>
      <c r="B9" s="65" t="s">
        <v>215</v>
      </c>
      <c r="C9" s="67" t="s">
        <v>214</v>
      </c>
      <c r="D9" s="65"/>
      <c r="E9" s="59"/>
      <c r="F9" s="64"/>
      <c r="G9" s="59"/>
    </row>
    <row r="10" spans="1:7" ht="68.25" customHeight="1" x14ac:dyDescent="0.25">
      <c r="A10" s="59">
        <v>4</v>
      </c>
      <c r="B10" s="65" t="s">
        <v>213</v>
      </c>
      <c r="C10" s="67" t="s">
        <v>212</v>
      </c>
      <c r="D10" s="59">
        <v>20509997340</v>
      </c>
      <c r="E10" s="59" t="s">
        <v>211</v>
      </c>
      <c r="F10" s="64">
        <v>120000</v>
      </c>
      <c r="G10" s="59" t="s">
        <v>207</v>
      </c>
    </row>
    <row r="11" spans="1:7" ht="82.5" customHeight="1" x14ac:dyDescent="0.25">
      <c r="A11" s="59">
        <v>5</v>
      </c>
      <c r="B11" s="65" t="s">
        <v>210</v>
      </c>
      <c r="C11" s="67" t="s">
        <v>209</v>
      </c>
      <c r="D11" s="59">
        <v>20470220610</v>
      </c>
      <c r="E11" s="59" t="s">
        <v>208</v>
      </c>
      <c r="F11" s="64">
        <v>251988</v>
      </c>
      <c r="G11" s="59" t="s">
        <v>207</v>
      </c>
    </row>
    <row r="12" spans="1:7" ht="60.75" customHeight="1" x14ac:dyDescent="0.25">
      <c r="A12" s="82">
        <v>6</v>
      </c>
      <c r="B12" s="68" t="s">
        <v>206</v>
      </c>
      <c r="C12" s="83" t="s">
        <v>205</v>
      </c>
      <c r="D12" s="65"/>
      <c r="E12" s="59"/>
      <c r="F12" s="64"/>
      <c r="G12" s="59"/>
    </row>
    <row r="13" spans="1:7" ht="54" customHeight="1" x14ac:dyDescent="0.25">
      <c r="A13" s="59">
        <v>7</v>
      </c>
      <c r="B13" s="84" t="s">
        <v>204</v>
      </c>
      <c r="C13" s="66" t="s">
        <v>203</v>
      </c>
      <c r="D13" s="65"/>
      <c r="E13" s="59"/>
      <c r="F13" s="64"/>
      <c r="G13" s="59"/>
    </row>
    <row r="14" spans="1:7" ht="82.5" customHeight="1" x14ac:dyDescent="0.25">
      <c r="A14" s="61">
        <v>8</v>
      </c>
      <c r="B14" s="85" t="s">
        <v>202</v>
      </c>
      <c r="C14" s="60" t="s">
        <v>201</v>
      </c>
      <c r="D14" s="76">
        <v>20600447476</v>
      </c>
      <c r="E14" s="77" t="s">
        <v>200</v>
      </c>
      <c r="F14" s="63">
        <v>389900000</v>
      </c>
      <c r="G14" s="59" t="s">
        <v>190</v>
      </c>
    </row>
    <row r="15" spans="1:7" ht="82.5" customHeight="1" x14ac:dyDescent="0.25">
      <c r="A15" s="61">
        <v>10</v>
      </c>
      <c r="B15" s="85" t="s">
        <v>199</v>
      </c>
      <c r="C15" s="60" t="s">
        <v>198</v>
      </c>
      <c r="D15" s="78">
        <v>20513211113</v>
      </c>
      <c r="E15" s="79" t="s">
        <v>197</v>
      </c>
      <c r="F15" s="75">
        <v>281999</v>
      </c>
      <c r="G15" s="59" t="s">
        <v>190</v>
      </c>
    </row>
    <row r="16" spans="1:7" ht="82.5" customHeight="1" x14ac:dyDescent="0.25">
      <c r="A16" s="61">
        <v>11</v>
      </c>
      <c r="B16" s="85" t="s">
        <v>196</v>
      </c>
      <c r="C16" s="62" t="s">
        <v>195</v>
      </c>
      <c r="D16" s="80">
        <v>20188643982</v>
      </c>
      <c r="E16" s="81" t="s">
        <v>194</v>
      </c>
      <c r="F16" s="75">
        <v>52800</v>
      </c>
      <c r="G16" s="59" t="s">
        <v>190</v>
      </c>
    </row>
    <row r="17" spans="1:7" ht="93.75" customHeight="1" x14ac:dyDescent="0.25">
      <c r="A17" s="61">
        <v>12</v>
      </c>
      <c r="B17" s="86" t="s">
        <v>193</v>
      </c>
      <c r="C17" s="60" t="s">
        <v>192</v>
      </c>
      <c r="D17" s="80">
        <v>20478195398</v>
      </c>
      <c r="E17" s="79" t="s">
        <v>191</v>
      </c>
      <c r="F17" s="75">
        <v>344652.47</v>
      </c>
      <c r="G17" s="59" t="s">
        <v>190</v>
      </c>
    </row>
  </sheetData>
  <mergeCells count="3">
    <mergeCell ref="B4:C4"/>
    <mergeCell ref="F4:G4"/>
    <mergeCell ref="A2:G2"/>
  </mergeCells>
  <hyperlinks>
    <hyperlink ref="D16" r:id="rId1" display="http://www.razonsocialperu.com/empresa/detalle/servicentro-srl-20188643982"/>
    <hyperlink ref="D17" r:id="rId2" display="http://www.razonsocialperu.com/empresa/detalle/sagen-outsourcing-group-sac-20478195398"/>
  </hyperlinks>
  <pageMargins left="0.23622047244094491" right="0.23622047244094491" top="0.74803149606299213" bottom="0.74803149606299213" header="0.31496062992125984" footer="0.31496062992125984"/>
  <pageSetup paperSize="9" scale="66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3"/>
  <sheetViews>
    <sheetView workbookViewId="0">
      <selection activeCell="O221" sqref="O221"/>
    </sheetView>
  </sheetViews>
  <sheetFormatPr baseColWidth="10" defaultRowHeight="15" x14ac:dyDescent="0.25"/>
  <sheetData>
    <row r="2" spans="1:13" x14ac:dyDescent="0.25">
      <c r="A2" s="156" t="s">
        <v>230</v>
      </c>
      <c r="B2" s="156"/>
      <c r="C2" s="156"/>
      <c r="D2" s="156"/>
      <c r="E2" s="156"/>
      <c r="F2" s="156"/>
      <c r="G2" s="156"/>
      <c r="H2" s="156"/>
      <c r="I2" s="156"/>
      <c r="J2" s="156"/>
    </row>
    <row r="4" spans="1:13" ht="37.5" x14ac:dyDescent="0.25">
      <c r="A4" s="87" t="s">
        <v>11</v>
      </c>
      <c r="B4" s="87" t="s">
        <v>231</v>
      </c>
      <c r="C4" s="88" t="s">
        <v>232</v>
      </c>
      <c r="D4" s="87" t="s">
        <v>233</v>
      </c>
      <c r="E4" s="87" t="s">
        <v>234</v>
      </c>
      <c r="F4" s="87" t="s">
        <v>235</v>
      </c>
      <c r="G4" s="89" t="s">
        <v>236</v>
      </c>
      <c r="H4" s="89" t="s">
        <v>237</v>
      </c>
      <c r="I4" s="87" t="s">
        <v>238</v>
      </c>
      <c r="J4" s="87" t="s">
        <v>239</v>
      </c>
    </row>
    <row r="5" spans="1:13" x14ac:dyDescent="0.25">
      <c r="A5" s="90">
        <v>1</v>
      </c>
      <c r="B5" s="90" t="s">
        <v>240</v>
      </c>
      <c r="C5" s="90" t="s">
        <v>241</v>
      </c>
      <c r="D5" s="91">
        <v>4502801586</v>
      </c>
      <c r="E5" s="92">
        <v>2618</v>
      </c>
      <c r="F5" s="93" t="s">
        <v>242</v>
      </c>
      <c r="G5" s="91">
        <v>5</v>
      </c>
      <c r="H5" s="91">
        <v>2</v>
      </c>
      <c r="I5" s="94">
        <f>+IF(((0.1*E5)/(0.4*G5))*H5&gt;+E5*0.1,+E5*0.1,((0.1*E5)/(0.4*G5))*H5)</f>
        <v>261.8</v>
      </c>
      <c r="J5" s="95" t="s">
        <v>243</v>
      </c>
    </row>
    <row r="6" spans="1:13" ht="15.75" thickBot="1" x14ac:dyDescent="0.3">
      <c r="A6" s="90">
        <v>2</v>
      </c>
      <c r="B6" s="90" t="s">
        <v>244</v>
      </c>
      <c r="C6" s="90" t="s">
        <v>241</v>
      </c>
      <c r="D6" s="91">
        <v>4502781838</v>
      </c>
      <c r="E6" s="92">
        <v>5133</v>
      </c>
      <c r="F6" s="93" t="s">
        <v>245</v>
      </c>
      <c r="G6" s="91">
        <v>10</v>
      </c>
      <c r="H6" s="91">
        <v>24</v>
      </c>
      <c r="I6" s="94">
        <f>+IF(((0.1*E6)/(0.4*G6))*H6&gt;+E6*0.1,+E6*0.1,((0.1*E6)/(0.4*G6))*H6)</f>
        <v>513.30000000000007</v>
      </c>
      <c r="J6" s="95" t="s">
        <v>246</v>
      </c>
    </row>
    <row r="7" spans="1:13" ht="15.75" thickBot="1" x14ac:dyDescent="0.3">
      <c r="A7" s="90">
        <v>3</v>
      </c>
      <c r="B7" s="90" t="s">
        <v>244</v>
      </c>
      <c r="C7" s="90" t="s">
        <v>241</v>
      </c>
      <c r="D7" s="91">
        <v>4502781836</v>
      </c>
      <c r="E7" s="92">
        <v>5133</v>
      </c>
      <c r="F7" s="93" t="s">
        <v>247</v>
      </c>
      <c r="G7" s="91">
        <v>10</v>
      </c>
      <c r="H7" s="91">
        <v>24</v>
      </c>
      <c r="I7" s="94">
        <f>+IF(((0.1*E7)/(0.4*G7))*H7&gt;+E7*0.1,+E7*0.1,((0.1*E7)/(0.4*G7))*H7)</f>
        <v>513.30000000000007</v>
      </c>
      <c r="J7" s="95" t="s">
        <v>246</v>
      </c>
      <c r="L7" s="96" t="s">
        <v>248</v>
      </c>
      <c r="M7" s="97" t="s">
        <v>249</v>
      </c>
    </row>
    <row r="8" spans="1:13" ht="24.75" x14ac:dyDescent="0.25">
      <c r="A8" s="90">
        <v>4</v>
      </c>
      <c r="B8" s="90" t="s">
        <v>250</v>
      </c>
      <c r="C8" s="90" t="s">
        <v>241</v>
      </c>
      <c r="D8" s="91">
        <v>4502813719</v>
      </c>
      <c r="E8" s="92">
        <v>19785</v>
      </c>
      <c r="F8" s="93" t="s">
        <v>251</v>
      </c>
      <c r="G8" s="91">
        <v>7</v>
      </c>
      <c r="H8" s="91">
        <v>1</v>
      </c>
      <c r="I8" s="94">
        <v>706.61</v>
      </c>
      <c r="J8" s="95" t="s">
        <v>252</v>
      </c>
      <c r="L8" s="98">
        <v>1</v>
      </c>
      <c r="M8" s="99">
        <v>0.1</v>
      </c>
    </row>
    <row r="9" spans="1:13" x14ac:dyDescent="0.25">
      <c r="A9" s="90"/>
      <c r="B9" s="100"/>
      <c r="C9" s="100"/>
      <c r="D9" s="91"/>
      <c r="E9" s="92"/>
      <c r="F9" s="90"/>
      <c r="G9" s="91"/>
      <c r="H9" s="91"/>
      <c r="I9" s="94"/>
      <c r="J9" s="95"/>
      <c r="L9" s="101">
        <v>2</v>
      </c>
      <c r="M9" s="102">
        <v>0.1</v>
      </c>
    </row>
    <row r="10" spans="1:13" x14ac:dyDescent="0.25">
      <c r="A10" s="90"/>
      <c r="B10" s="100"/>
      <c r="C10" s="100"/>
      <c r="D10" s="90"/>
      <c r="E10" s="103"/>
      <c r="F10" s="90"/>
      <c r="G10" s="91"/>
      <c r="H10" s="90"/>
      <c r="I10" s="104"/>
      <c r="J10" s="95"/>
      <c r="L10" s="101">
        <v>3</v>
      </c>
      <c r="M10" s="102">
        <f t="shared" ref="M10:M67" si="0">0.1/(0.4*L10)</f>
        <v>8.3333333333333329E-2</v>
      </c>
    </row>
    <row r="11" spans="1:13" x14ac:dyDescent="0.25">
      <c r="A11" s="90"/>
      <c r="B11" s="90"/>
      <c r="C11" s="90"/>
      <c r="D11" s="90"/>
      <c r="E11" s="103"/>
      <c r="F11" s="90"/>
      <c r="G11" s="91"/>
      <c r="H11" s="90"/>
      <c r="I11" s="104"/>
      <c r="J11" s="95"/>
      <c r="L11" s="101">
        <v>4</v>
      </c>
      <c r="M11" s="102">
        <f t="shared" si="0"/>
        <v>6.25E-2</v>
      </c>
    </row>
    <row r="12" spans="1:13" x14ac:dyDescent="0.25">
      <c r="A12" s="90"/>
      <c r="B12" s="90"/>
      <c r="C12" s="90"/>
      <c r="D12" s="90"/>
      <c r="E12" s="103"/>
      <c r="F12" s="90"/>
      <c r="G12" s="91"/>
      <c r="H12" s="90"/>
      <c r="I12" s="104"/>
      <c r="J12" s="95"/>
      <c r="L12" s="101">
        <v>5</v>
      </c>
      <c r="M12" s="102">
        <f t="shared" si="0"/>
        <v>0.05</v>
      </c>
    </row>
    <row r="13" spans="1:13" x14ac:dyDescent="0.25">
      <c r="A13" s="90"/>
      <c r="B13" s="90"/>
      <c r="C13" s="90"/>
      <c r="D13" s="90"/>
      <c r="E13" s="103"/>
      <c r="F13" s="90"/>
      <c r="G13" s="91"/>
      <c r="H13" s="90"/>
      <c r="I13" s="104"/>
      <c r="J13" s="95"/>
      <c r="L13" s="101">
        <v>6</v>
      </c>
      <c r="M13" s="102">
        <f t="shared" si="0"/>
        <v>4.1666666666666664E-2</v>
      </c>
    </row>
    <row r="14" spans="1:13" x14ac:dyDescent="0.25">
      <c r="A14" s="90"/>
      <c r="B14" s="90"/>
      <c r="C14" s="90"/>
      <c r="D14" s="90"/>
      <c r="E14" s="103"/>
      <c r="F14" s="90"/>
      <c r="G14" s="91"/>
      <c r="H14" s="90"/>
      <c r="I14" s="104"/>
      <c r="J14" s="95"/>
      <c r="L14" s="101">
        <v>7</v>
      </c>
      <c r="M14" s="102">
        <f t="shared" si="0"/>
        <v>3.5714285714285712E-2</v>
      </c>
    </row>
    <row r="15" spans="1:13" x14ac:dyDescent="0.25">
      <c r="A15" s="90"/>
      <c r="B15" s="90"/>
      <c r="C15" s="90"/>
      <c r="D15" s="90"/>
      <c r="E15" s="103"/>
      <c r="F15" s="90"/>
      <c r="G15" s="91"/>
      <c r="H15" s="90"/>
      <c r="I15" s="104"/>
      <c r="J15" s="95"/>
      <c r="L15" s="101">
        <v>8</v>
      </c>
      <c r="M15" s="102">
        <f t="shared" si="0"/>
        <v>3.125E-2</v>
      </c>
    </row>
    <row r="16" spans="1:13" x14ac:dyDescent="0.25">
      <c r="A16" s="90"/>
      <c r="B16" s="90"/>
      <c r="C16" s="90"/>
      <c r="D16" s="90"/>
      <c r="E16" s="103"/>
      <c r="F16" s="90"/>
      <c r="G16" s="91"/>
      <c r="H16" s="90"/>
      <c r="I16" s="104"/>
      <c r="J16" s="95"/>
      <c r="L16" s="101">
        <v>9</v>
      </c>
      <c r="M16" s="102">
        <f t="shared" si="0"/>
        <v>2.777777777777778E-2</v>
      </c>
    </row>
    <row r="17" spans="1:13" x14ac:dyDescent="0.25">
      <c r="A17" s="90"/>
      <c r="B17" s="90"/>
      <c r="C17" s="90"/>
      <c r="D17" s="90"/>
      <c r="E17" s="103"/>
      <c r="F17" s="90"/>
      <c r="G17" s="91"/>
      <c r="H17" s="90"/>
      <c r="I17" s="104"/>
      <c r="J17" s="95"/>
      <c r="L17" s="101">
        <v>10</v>
      </c>
      <c r="M17" s="102">
        <f t="shared" si="0"/>
        <v>2.5000000000000001E-2</v>
      </c>
    </row>
    <row r="18" spans="1:13" x14ac:dyDescent="0.25">
      <c r="A18" s="90"/>
      <c r="B18" s="90"/>
      <c r="C18" s="90"/>
      <c r="D18" s="90"/>
      <c r="E18" s="103"/>
      <c r="F18" s="90"/>
      <c r="G18" s="91"/>
      <c r="H18" s="90"/>
      <c r="I18" s="104"/>
      <c r="J18" s="95"/>
      <c r="L18" s="101">
        <v>11</v>
      </c>
      <c r="M18" s="102">
        <f t="shared" si="0"/>
        <v>2.2727272727272728E-2</v>
      </c>
    </row>
    <row r="19" spans="1:13" x14ac:dyDescent="0.25">
      <c r="A19" s="90"/>
      <c r="B19" s="90"/>
      <c r="C19" s="90"/>
      <c r="D19" s="90"/>
      <c r="E19" s="103"/>
      <c r="F19" s="90"/>
      <c r="G19" s="91"/>
      <c r="H19" s="90"/>
      <c r="I19" s="104"/>
      <c r="J19" s="95"/>
      <c r="L19" s="101">
        <v>12</v>
      </c>
      <c r="M19" s="102">
        <f t="shared" si="0"/>
        <v>2.0833333333333332E-2</v>
      </c>
    </row>
    <row r="20" spans="1:13" x14ac:dyDescent="0.25">
      <c r="A20" s="90"/>
      <c r="B20" s="90"/>
      <c r="C20" s="90"/>
      <c r="D20" s="90"/>
      <c r="E20" s="103"/>
      <c r="F20" s="90"/>
      <c r="G20" s="91"/>
      <c r="H20" s="90"/>
      <c r="I20" s="104"/>
      <c r="J20" s="95"/>
      <c r="L20" s="101">
        <v>13</v>
      </c>
      <c r="M20" s="102">
        <f t="shared" si="0"/>
        <v>1.9230769230769232E-2</v>
      </c>
    </row>
    <row r="21" spans="1:13" x14ac:dyDescent="0.25">
      <c r="A21" s="90"/>
      <c r="B21" s="90"/>
      <c r="C21" s="90"/>
      <c r="D21" s="90"/>
      <c r="E21" s="103"/>
      <c r="F21" s="90"/>
      <c r="G21" s="91"/>
      <c r="H21" s="90"/>
      <c r="I21" s="104"/>
      <c r="J21" s="95"/>
      <c r="L21" s="101">
        <v>14</v>
      </c>
      <c r="M21" s="102">
        <f t="shared" si="0"/>
        <v>1.7857142857142856E-2</v>
      </c>
    </row>
    <row r="22" spans="1:13" x14ac:dyDescent="0.25">
      <c r="A22" s="90"/>
      <c r="B22" s="90"/>
      <c r="C22" s="90"/>
      <c r="D22" s="90"/>
      <c r="E22" s="103"/>
      <c r="F22" s="90"/>
      <c r="G22" s="91"/>
      <c r="H22" s="90"/>
      <c r="I22" s="104"/>
      <c r="J22" s="95"/>
      <c r="L22" s="101">
        <v>15</v>
      </c>
      <c r="M22" s="102">
        <f t="shared" si="0"/>
        <v>1.6666666666666666E-2</v>
      </c>
    </row>
    <row r="23" spans="1:13" x14ac:dyDescent="0.25">
      <c r="A23" s="90"/>
      <c r="B23" s="90"/>
      <c r="C23" s="90"/>
      <c r="D23" s="90"/>
      <c r="E23" s="103"/>
      <c r="F23" s="90"/>
      <c r="G23" s="91"/>
      <c r="H23" s="90"/>
      <c r="I23" s="104"/>
      <c r="J23" s="95"/>
      <c r="L23" s="101">
        <v>16</v>
      </c>
      <c r="M23" s="102">
        <f t="shared" si="0"/>
        <v>1.5625E-2</v>
      </c>
    </row>
    <row r="24" spans="1:13" x14ac:dyDescent="0.25">
      <c r="A24" s="90"/>
      <c r="B24" s="90"/>
      <c r="C24" s="90"/>
      <c r="D24" s="90"/>
      <c r="E24" s="103"/>
      <c r="F24" s="90"/>
      <c r="G24" s="91"/>
      <c r="H24" s="90"/>
      <c r="I24" s="104"/>
      <c r="J24" s="95"/>
      <c r="L24" s="101">
        <v>17</v>
      </c>
      <c r="M24" s="102">
        <f t="shared" si="0"/>
        <v>1.4705882352941176E-2</v>
      </c>
    </row>
    <row r="25" spans="1:13" x14ac:dyDescent="0.25">
      <c r="A25" s="90"/>
      <c r="B25" s="90"/>
      <c r="C25" s="90"/>
      <c r="D25" s="90"/>
      <c r="E25" s="103"/>
      <c r="F25" s="90"/>
      <c r="G25" s="91"/>
      <c r="H25" s="90"/>
      <c r="I25" s="104"/>
      <c r="J25" s="95"/>
      <c r="L25" s="101">
        <v>18</v>
      </c>
      <c r="M25" s="102">
        <f t="shared" si="0"/>
        <v>1.388888888888889E-2</v>
      </c>
    </row>
    <row r="26" spans="1:13" x14ac:dyDescent="0.25">
      <c r="A26" s="90"/>
      <c r="B26" s="90"/>
      <c r="C26" s="90"/>
      <c r="D26" s="90"/>
      <c r="E26" s="103"/>
      <c r="F26" s="90"/>
      <c r="G26" s="91"/>
      <c r="H26" s="90"/>
      <c r="I26" s="104"/>
      <c r="J26" s="95"/>
      <c r="L26" s="101">
        <v>19</v>
      </c>
      <c r="M26" s="102">
        <f t="shared" si="0"/>
        <v>1.3157894736842105E-2</v>
      </c>
    </row>
    <row r="27" spans="1:13" x14ac:dyDescent="0.25">
      <c r="A27" s="90"/>
      <c r="B27" s="90"/>
      <c r="C27" s="90"/>
      <c r="D27" s="90"/>
      <c r="E27" s="103"/>
      <c r="F27" s="90"/>
      <c r="G27" s="91"/>
      <c r="H27" s="90"/>
      <c r="I27" s="104"/>
      <c r="J27" s="95"/>
      <c r="L27" s="101">
        <v>20</v>
      </c>
      <c r="M27" s="102">
        <f t="shared" si="0"/>
        <v>1.2500000000000001E-2</v>
      </c>
    </row>
    <row r="28" spans="1:13" x14ac:dyDescent="0.25">
      <c r="A28" s="90"/>
      <c r="B28" s="90"/>
      <c r="C28" s="90"/>
      <c r="D28" s="90"/>
      <c r="E28" s="103"/>
      <c r="F28" s="90"/>
      <c r="G28" s="91"/>
      <c r="H28" s="90"/>
      <c r="I28" s="104"/>
      <c r="J28" s="95"/>
      <c r="L28" s="101">
        <v>21</v>
      </c>
      <c r="M28" s="102">
        <f t="shared" si="0"/>
        <v>1.1904761904761904E-2</v>
      </c>
    </row>
    <row r="29" spans="1:13" x14ac:dyDescent="0.25">
      <c r="A29" s="90"/>
      <c r="B29" s="90"/>
      <c r="C29" s="90"/>
      <c r="D29" s="90"/>
      <c r="E29" s="103"/>
      <c r="F29" s="90"/>
      <c r="G29" s="91"/>
      <c r="H29" s="90"/>
      <c r="I29" s="104"/>
      <c r="J29" s="95"/>
      <c r="L29" s="101">
        <v>22</v>
      </c>
      <c r="M29" s="102">
        <f t="shared" si="0"/>
        <v>1.1363636363636364E-2</v>
      </c>
    </row>
    <row r="30" spans="1:13" x14ac:dyDescent="0.25">
      <c r="A30" s="90"/>
      <c r="B30" s="90"/>
      <c r="C30" s="90"/>
      <c r="D30" s="90"/>
      <c r="E30" s="103"/>
      <c r="F30" s="90"/>
      <c r="G30" s="91"/>
      <c r="H30" s="90"/>
      <c r="I30" s="104"/>
      <c r="J30" s="91"/>
      <c r="L30" s="101">
        <v>23</v>
      </c>
      <c r="M30" s="102">
        <f t="shared" si="0"/>
        <v>1.0869565217391304E-2</v>
      </c>
    </row>
    <row r="31" spans="1:13" x14ac:dyDescent="0.25">
      <c r="A31" s="105"/>
      <c r="B31" s="105"/>
      <c r="C31" s="105"/>
      <c r="D31" s="105"/>
      <c r="E31" s="106"/>
      <c r="F31" s="105"/>
      <c r="G31" s="107"/>
      <c r="H31" s="105"/>
      <c r="I31" s="108"/>
      <c r="J31" s="107"/>
      <c r="L31" s="101">
        <v>24</v>
      </c>
      <c r="M31" s="102">
        <f t="shared" si="0"/>
        <v>1.0416666666666666E-2</v>
      </c>
    </row>
    <row r="32" spans="1:13" ht="18.75" customHeight="1" x14ac:dyDescent="0.25">
      <c r="A32" s="157" t="s">
        <v>253</v>
      </c>
      <c r="B32" s="157"/>
      <c r="C32" s="157"/>
      <c r="D32" s="157"/>
      <c r="E32" s="157"/>
      <c r="F32" s="157"/>
      <c r="G32" s="157"/>
      <c r="H32" s="157"/>
      <c r="I32" s="157"/>
      <c r="J32" s="157"/>
      <c r="L32" s="101">
        <v>25</v>
      </c>
      <c r="M32" s="102">
        <f t="shared" si="0"/>
        <v>0.01</v>
      </c>
    </row>
    <row r="33" spans="1:13" x14ac:dyDescent="0.25">
      <c r="A33" s="109"/>
      <c r="C33" s="110"/>
      <c r="D33" s="109"/>
      <c r="E33" s="109"/>
      <c r="F33" s="109"/>
      <c r="G33" s="109"/>
      <c r="H33" s="109"/>
      <c r="I33" s="111"/>
      <c r="L33" s="101">
        <v>26</v>
      </c>
      <c r="M33" s="102">
        <f t="shared" si="0"/>
        <v>9.6153846153846159E-3</v>
      </c>
    </row>
    <row r="34" spans="1:13" x14ac:dyDescent="0.25">
      <c r="A34" s="109"/>
      <c r="B34" s="110"/>
      <c r="C34" s="112"/>
      <c r="D34" s="112"/>
      <c r="E34" s="113"/>
      <c r="F34" s="114"/>
      <c r="G34" s="115"/>
      <c r="H34" s="116"/>
      <c r="I34" s="111"/>
      <c r="L34" s="101">
        <v>27</v>
      </c>
      <c r="M34" s="102">
        <f t="shared" si="0"/>
        <v>9.2592592592592587E-3</v>
      </c>
    </row>
    <row r="35" spans="1:13" x14ac:dyDescent="0.25">
      <c r="A35" s="109"/>
      <c r="B35" s="112"/>
      <c r="C35" s="112"/>
      <c r="D35" s="112"/>
      <c r="E35" s="113"/>
      <c r="F35" s="114"/>
      <c r="G35" s="115"/>
      <c r="H35" s="116"/>
      <c r="I35" s="111"/>
      <c r="L35" s="101">
        <v>28</v>
      </c>
      <c r="M35" s="102">
        <f t="shared" si="0"/>
        <v>8.9285714285714281E-3</v>
      </c>
    </row>
    <row r="36" spans="1:13" x14ac:dyDescent="0.25">
      <c r="A36" s="109"/>
      <c r="B36" s="112"/>
      <c r="C36" s="112"/>
      <c r="D36" s="112"/>
      <c r="E36" s="117"/>
      <c r="F36" s="114"/>
      <c r="G36" s="115"/>
      <c r="H36" s="116"/>
      <c r="L36" s="101">
        <v>29</v>
      </c>
      <c r="M36" s="102">
        <f t="shared" si="0"/>
        <v>8.6206896551724137E-3</v>
      </c>
    </row>
    <row r="37" spans="1:13" x14ac:dyDescent="0.25">
      <c r="A37" s="109"/>
      <c r="B37" s="109"/>
      <c r="C37" s="109"/>
      <c r="D37" s="109"/>
      <c r="E37" s="109"/>
      <c r="F37" s="109"/>
      <c r="G37" s="109"/>
      <c r="H37" s="109"/>
      <c r="I37" s="118"/>
      <c r="L37" s="101">
        <v>30</v>
      </c>
      <c r="M37" s="102">
        <f t="shared" si="0"/>
        <v>8.3333333333333332E-3</v>
      </c>
    </row>
    <row r="38" spans="1:13" x14ac:dyDescent="0.25">
      <c r="I38" s="119"/>
      <c r="L38" s="101">
        <v>31</v>
      </c>
      <c r="M38" s="102">
        <f t="shared" si="0"/>
        <v>8.0645161290322578E-3</v>
      </c>
    </row>
    <row r="39" spans="1:13" x14ac:dyDescent="0.25">
      <c r="I39" s="119"/>
      <c r="L39" s="101">
        <v>32</v>
      </c>
      <c r="M39" s="102">
        <f t="shared" si="0"/>
        <v>7.8125E-3</v>
      </c>
    </row>
    <row r="40" spans="1:13" x14ac:dyDescent="0.25">
      <c r="I40" s="119"/>
      <c r="L40" s="101">
        <v>33</v>
      </c>
      <c r="M40" s="102">
        <f t="shared" si="0"/>
        <v>7.575757575757576E-3</v>
      </c>
    </row>
    <row r="41" spans="1:13" x14ac:dyDescent="0.25">
      <c r="I41" s="119"/>
      <c r="L41" s="101">
        <v>34</v>
      </c>
      <c r="M41" s="102">
        <f t="shared" si="0"/>
        <v>7.3529411764705881E-3</v>
      </c>
    </row>
    <row r="42" spans="1:13" x14ac:dyDescent="0.25">
      <c r="I42" s="119"/>
      <c r="L42" s="101">
        <v>35</v>
      </c>
      <c r="M42" s="102">
        <f t="shared" si="0"/>
        <v>7.1428571428571435E-3</v>
      </c>
    </row>
    <row r="43" spans="1:13" x14ac:dyDescent="0.25">
      <c r="I43" s="119"/>
      <c r="L43" s="101">
        <v>36</v>
      </c>
      <c r="M43" s="102">
        <f t="shared" si="0"/>
        <v>6.9444444444444449E-3</v>
      </c>
    </row>
    <row r="44" spans="1:13" x14ac:dyDescent="0.25">
      <c r="I44" s="119"/>
      <c r="L44" s="101">
        <v>37</v>
      </c>
      <c r="M44" s="102">
        <f t="shared" si="0"/>
        <v>6.7567567567567571E-3</v>
      </c>
    </row>
    <row r="45" spans="1:13" x14ac:dyDescent="0.25">
      <c r="I45" s="119"/>
      <c r="L45" s="101">
        <v>38</v>
      </c>
      <c r="M45" s="102">
        <f t="shared" si="0"/>
        <v>6.5789473684210523E-3</v>
      </c>
    </row>
    <row r="46" spans="1:13" x14ac:dyDescent="0.25">
      <c r="I46" s="119"/>
      <c r="L46" s="101">
        <v>39</v>
      </c>
      <c r="M46" s="102">
        <f t="shared" si="0"/>
        <v>6.41025641025641E-3</v>
      </c>
    </row>
    <row r="47" spans="1:13" x14ac:dyDescent="0.25">
      <c r="I47" s="119"/>
      <c r="L47" s="101">
        <v>40</v>
      </c>
      <c r="M47" s="102">
        <f t="shared" si="0"/>
        <v>6.2500000000000003E-3</v>
      </c>
    </row>
    <row r="48" spans="1:13" x14ac:dyDescent="0.25">
      <c r="I48" s="119"/>
      <c r="L48" s="101">
        <v>41</v>
      </c>
      <c r="M48" s="102">
        <f t="shared" si="0"/>
        <v>6.0975609756097554E-3</v>
      </c>
    </row>
    <row r="49" spans="9:13" x14ac:dyDescent="0.25">
      <c r="I49" s="119"/>
      <c r="L49" s="101">
        <v>42</v>
      </c>
      <c r="M49" s="102">
        <f t="shared" si="0"/>
        <v>5.9523809523809521E-3</v>
      </c>
    </row>
    <row r="50" spans="9:13" x14ac:dyDescent="0.25">
      <c r="I50" s="119"/>
      <c r="L50" s="101">
        <v>43</v>
      </c>
      <c r="M50" s="102">
        <f t="shared" si="0"/>
        <v>5.8139534883720938E-3</v>
      </c>
    </row>
    <row r="51" spans="9:13" x14ac:dyDescent="0.25">
      <c r="I51" s="119"/>
      <c r="L51" s="101">
        <v>44</v>
      </c>
      <c r="M51" s="102">
        <f t="shared" si="0"/>
        <v>5.681818181818182E-3</v>
      </c>
    </row>
    <row r="52" spans="9:13" x14ac:dyDescent="0.25">
      <c r="I52" s="119"/>
      <c r="L52" s="101">
        <v>45</v>
      </c>
      <c r="M52" s="102">
        <f t="shared" si="0"/>
        <v>5.5555555555555558E-3</v>
      </c>
    </row>
    <row r="53" spans="9:13" x14ac:dyDescent="0.25">
      <c r="I53" s="119"/>
      <c r="L53" s="101">
        <v>46</v>
      </c>
      <c r="M53" s="102">
        <f t="shared" si="0"/>
        <v>5.434782608695652E-3</v>
      </c>
    </row>
    <row r="54" spans="9:13" x14ac:dyDescent="0.25">
      <c r="I54" s="119"/>
      <c r="L54" s="101">
        <v>47</v>
      </c>
      <c r="M54" s="102">
        <f t="shared" si="0"/>
        <v>5.3191489361702126E-3</v>
      </c>
    </row>
    <row r="55" spans="9:13" x14ac:dyDescent="0.25">
      <c r="I55" s="119"/>
      <c r="L55" s="101">
        <v>48</v>
      </c>
      <c r="M55" s="102">
        <f t="shared" si="0"/>
        <v>5.208333333333333E-3</v>
      </c>
    </row>
    <row r="56" spans="9:13" x14ac:dyDescent="0.25">
      <c r="I56" s="119"/>
      <c r="L56" s="101">
        <v>49</v>
      </c>
      <c r="M56" s="102">
        <f t="shared" si="0"/>
        <v>5.1020408163265302E-3</v>
      </c>
    </row>
    <row r="57" spans="9:13" x14ac:dyDescent="0.25">
      <c r="I57" s="119"/>
      <c r="L57" s="101">
        <v>50</v>
      </c>
      <c r="M57" s="102">
        <f t="shared" si="0"/>
        <v>5.0000000000000001E-3</v>
      </c>
    </row>
    <row r="58" spans="9:13" x14ac:dyDescent="0.25">
      <c r="I58" s="119"/>
      <c r="L58" s="101">
        <v>51</v>
      </c>
      <c r="M58" s="102">
        <f t="shared" si="0"/>
        <v>4.9019607843137254E-3</v>
      </c>
    </row>
    <row r="59" spans="9:13" x14ac:dyDescent="0.25">
      <c r="I59" s="119"/>
      <c r="L59" s="101">
        <v>52</v>
      </c>
      <c r="M59" s="102">
        <f t="shared" si="0"/>
        <v>4.807692307692308E-3</v>
      </c>
    </row>
    <row r="60" spans="9:13" x14ac:dyDescent="0.25">
      <c r="I60" s="119"/>
      <c r="L60" s="101">
        <v>53</v>
      </c>
      <c r="M60" s="102">
        <f t="shared" si="0"/>
        <v>4.7169811320754715E-3</v>
      </c>
    </row>
    <row r="61" spans="9:13" x14ac:dyDescent="0.25">
      <c r="I61" s="119"/>
      <c r="L61" s="101">
        <v>54</v>
      </c>
      <c r="M61" s="102">
        <f t="shared" si="0"/>
        <v>4.6296296296296294E-3</v>
      </c>
    </row>
    <row r="62" spans="9:13" x14ac:dyDescent="0.25">
      <c r="I62" s="119"/>
      <c r="L62" s="101">
        <v>55</v>
      </c>
      <c r="M62" s="102">
        <f t="shared" si="0"/>
        <v>4.5454545454545461E-3</v>
      </c>
    </row>
    <row r="63" spans="9:13" x14ac:dyDescent="0.25">
      <c r="I63" s="119"/>
      <c r="L63" s="101">
        <v>56</v>
      </c>
      <c r="M63" s="102">
        <f t="shared" si="0"/>
        <v>4.464285714285714E-3</v>
      </c>
    </row>
    <row r="64" spans="9:13" x14ac:dyDescent="0.25">
      <c r="I64" s="119"/>
      <c r="L64" s="101">
        <v>57</v>
      </c>
      <c r="M64" s="102">
        <f t="shared" si="0"/>
        <v>4.3859649122807015E-3</v>
      </c>
    </row>
    <row r="65" spans="9:13" x14ac:dyDescent="0.25">
      <c r="I65" s="119"/>
      <c r="L65" s="101">
        <v>58</v>
      </c>
      <c r="M65" s="102">
        <f t="shared" si="0"/>
        <v>4.3103448275862068E-3</v>
      </c>
    </row>
    <row r="66" spans="9:13" x14ac:dyDescent="0.25">
      <c r="I66" s="119"/>
      <c r="L66" s="101">
        <v>59</v>
      </c>
      <c r="M66" s="102">
        <f t="shared" si="0"/>
        <v>4.2372881355932203E-3</v>
      </c>
    </row>
    <row r="67" spans="9:13" x14ac:dyDescent="0.25">
      <c r="I67" s="119"/>
      <c r="L67" s="101">
        <v>60</v>
      </c>
      <c r="M67" s="102">
        <f t="shared" si="0"/>
        <v>4.1666666666666666E-3</v>
      </c>
    </row>
    <row r="68" spans="9:13" x14ac:dyDescent="0.25">
      <c r="I68" s="119"/>
      <c r="L68" s="101">
        <v>61</v>
      </c>
      <c r="M68" s="102">
        <f>0.1/(0.25*L68)</f>
        <v>6.5573770491803279E-3</v>
      </c>
    </row>
    <row r="69" spans="9:13" x14ac:dyDescent="0.25">
      <c r="I69" s="119"/>
      <c r="L69" s="101">
        <v>62</v>
      </c>
      <c r="M69" s="102">
        <f t="shared" ref="M69:M132" si="1">0.1/(0.25*L69)</f>
        <v>6.4516129032258064E-3</v>
      </c>
    </row>
    <row r="70" spans="9:13" x14ac:dyDescent="0.25">
      <c r="I70" s="119"/>
      <c r="L70" s="101">
        <v>63</v>
      </c>
      <c r="M70" s="102">
        <f t="shared" si="1"/>
        <v>6.3492063492063492E-3</v>
      </c>
    </row>
    <row r="71" spans="9:13" x14ac:dyDescent="0.25">
      <c r="I71" s="119"/>
      <c r="L71" s="101">
        <v>64</v>
      </c>
      <c r="M71" s="102">
        <f t="shared" si="1"/>
        <v>6.2500000000000003E-3</v>
      </c>
    </row>
    <row r="72" spans="9:13" x14ac:dyDescent="0.25">
      <c r="I72" s="119"/>
      <c r="L72" s="101">
        <v>65</v>
      </c>
      <c r="M72" s="102">
        <f t="shared" si="1"/>
        <v>6.1538461538461538E-3</v>
      </c>
    </row>
    <row r="73" spans="9:13" x14ac:dyDescent="0.25">
      <c r="I73" s="119"/>
      <c r="L73" s="101">
        <v>66</v>
      </c>
      <c r="M73" s="102">
        <f t="shared" si="1"/>
        <v>6.0606060606060606E-3</v>
      </c>
    </row>
    <row r="74" spans="9:13" x14ac:dyDescent="0.25">
      <c r="I74" s="119"/>
      <c r="L74" s="101">
        <v>67</v>
      </c>
      <c r="M74" s="102">
        <f t="shared" si="1"/>
        <v>5.9701492537313433E-3</v>
      </c>
    </row>
    <row r="75" spans="9:13" x14ac:dyDescent="0.25">
      <c r="I75" s="119"/>
      <c r="L75" s="101">
        <v>68</v>
      </c>
      <c r="M75" s="102">
        <f t="shared" si="1"/>
        <v>5.8823529411764705E-3</v>
      </c>
    </row>
    <row r="76" spans="9:13" x14ac:dyDescent="0.25">
      <c r="I76" s="119"/>
      <c r="L76" s="101">
        <v>69</v>
      </c>
      <c r="M76" s="102">
        <f t="shared" si="1"/>
        <v>5.7971014492753624E-3</v>
      </c>
    </row>
    <row r="77" spans="9:13" x14ac:dyDescent="0.25">
      <c r="I77" s="119"/>
      <c r="L77" s="101">
        <v>70</v>
      </c>
      <c r="M77" s="102">
        <f t="shared" si="1"/>
        <v>5.7142857142857143E-3</v>
      </c>
    </row>
    <row r="78" spans="9:13" x14ac:dyDescent="0.25">
      <c r="I78" s="119"/>
      <c r="L78" s="101">
        <v>71</v>
      </c>
      <c r="M78" s="102">
        <f t="shared" si="1"/>
        <v>5.6338028169014088E-3</v>
      </c>
    </row>
    <row r="79" spans="9:13" x14ac:dyDescent="0.25">
      <c r="I79" s="119"/>
      <c r="L79" s="101">
        <v>72</v>
      </c>
      <c r="M79" s="102">
        <f t="shared" si="1"/>
        <v>5.5555555555555558E-3</v>
      </c>
    </row>
    <row r="80" spans="9:13" x14ac:dyDescent="0.25">
      <c r="I80" s="119"/>
      <c r="L80" s="101">
        <v>73</v>
      </c>
      <c r="M80" s="102">
        <f t="shared" si="1"/>
        <v>5.4794520547945206E-3</v>
      </c>
    </row>
    <row r="81" spans="9:13" x14ac:dyDescent="0.25">
      <c r="I81" s="119"/>
      <c r="L81" s="101">
        <v>74</v>
      </c>
      <c r="M81" s="102">
        <f t="shared" si="1"/>
        <v>5.4054054054054057E-3</v>
      </c>
    </row>
    <row r="82" spans="9:13" x14ac:dyDescent="0.25">
      <c r="I82" s="119"/>
      <c r="L82" s="101">
        <v>75</v>
      </c>
      <c r="M82" s="102">
        <f t="shared" si="1"/>
        <v>5.333333333333334E-3</v>
      </c>
    </row>
    <row r="83" spans="9:13" x14ac:dyDescent="0.25">
      <c r="L83" s="101">
        <v>76</v>
      </c>
      <c r="M83" s="102">
        <f t="shared" si="1"/>
        <v>5.263157894736842E-3</v>
      </c>
    </row>
    <row r="84" spans="9:13" x14ac:dyDescent="0.25">
      <c r="L84" s="101">
        <v>77</v>
      </c>
      <c r="M84" s="102">
        <f t="shared" si="1"/>
        <v>5.1948051948051948E-3</v>
      </c>
    </row>
    <row r="85" spans="9:13" x14ac:dyDescent="0.25">
      <c r="L85" s="101">
        <v>78</v>
      </c>
      <c r="M85" s="102">
        <f t="shared" si="1"/>
        <v>5.1282051282051282E-3</v>
      </c>
    </row>
    <row r="86" spans="9:13" x14ac:dyDescent="0.25">
      <c r="L86" s="101">
        <v>79</v>
      </c>
      <c r="M86" s="102">
        <f t="shared" si="1"/>
        <v>5.0632911392405064E-3</v>
      </c>
    </row>
    <row r="87" spans="9:13" x14ac:dyDescent="0.25">
      <c r="L87" s="101">
        <v>80</v>
      </c>
      <c r="M87" s="102">
        <f t="shared" si="1"/>
        <v>5.0000000000000001E-3</v>
      </c>
    </row>
    <row r="88" spans="9:13" x14ac:dyDescent="0.25">
      <c r="L88" s="101">
        <v>81</v>
      </c>
      <c r="M88" s="102">
        <f t="shared" si="1"/>
        <v>4.9382716049382715E-3</v>
      </c>
    </row>
    <row r="89" spans="9:13" x14ac:dyDescent="0.25">
      <c r="L89" s="101">
        <v>82</v>
      </c>
      <c r="M89" s="102">
        <f t="shared" si="1"/>
        <v>4.8780487804878049E-3</v>
      </c>
    </row>
    <row r="90" spans="9:13" x14ac:dyDescent="0.25">
      <c r="L90" s="101">
        <v>83</v>
      </c>
      <c r="M90" s="102">
        <f t="shared" si="1"/>
        <v>4.8192771084337354E-3</v>
      </c>
    </row>
    <row r="91" spans="9:13" x14ac:dyDescent="0.25">
      <c r="L91" s="101">
        <v>84</v>
      </c>
      <c r="M91" s="102">
        <f t="shared" si="1"/>
        <v>4.7619047619047623E-3</v>
      </c>
    </row>
    <row r="92" spans="9:13" x14ac:dyDescent="0.25">
      <c r="L92" s="101">
        <v>85</v>
      </c>
      <c r="M92" s="102">
        <f t="shared" si="1"/>
        <v>4.7058823529411769E-3</v>
      </c>
    </row>
    <row r="93" spans="9:13" x14ac:dyDescent="0.25">
      <c r="L93" s="101">
        <v>86</v>
      </c>
      <c r="M93" s="102">
        <f t="shared" si="1"/>
        <v>4.6511627906976744E-3</v>
      </c>
    </row>
    <row r="94" spans="9:13" x14ac:dyDescent="0.25">
      <c r="L94" s="101">
        <v>87</v>
      </c>
      <c r="M94" s="102">
        <f t="shared" si="1"/>
        <v>4.5977011494252873E-3</v>
      </c>
    </row>
    <row r="95" spans="9:13" x14ac:dyDescent="0.25">
      <c r="L95" s="101">
        <v>88</v>
      </c>
      <c r="M95" s="102">
        <f t="shared" si="1"/>
        <v>4.5454545454545461E-3</v>
      </c>
    </row>
    <row r="96" spans="9:13" x14ac:dyDescent="0.25">
      <c r="L96" s="101">
        <v>89</v>
      </c>
      <c r="M96" s="102">
        <f t="shared" si="1"/>
        <v>4.4943820224719105E-3</v>
      </c>
    </row>
    <row r="97" spans="12:13" x14ac:dyDescent="0.25">
      <c r="L97" s="101">
        <v>90</v>
      </c>
      <c r="M97" s="102">
        <f t="shared" si="1"/>
        <v>4.4444444444444444E-3</v>
      </c>
    </row>
    <row r="98" spans="12:13" x14ac:dyDescent="0.25">
      <c r="L98" s="101">
        <v>91</v>
      </c>
      <c r="M98" s="102">
        <f t="shared" si="1"/>
        <v>4.3956043956043956E-3</v>
      </c>
    </row>
    <row r="99" spans="12:13" x14ac:dyDescent="0.25">
      <c r="L99" s="101">
        <v>92</v>
      </c>
      <c r="M99" s="102">
        <f t="shared" si="1"/>
        <v>4.3478260869565218E-3</v>
      </c>
    </row>
    <row r="100" spans="12:13" x14ac:dyDescent="0.25">
      <c r="L100" s="101">
        <v>93</v>
      </c>
      <c r="M100" s="102">
        <f t="shared" si="1"/>
        <v>4.3010752688172043E-3</v>
      </c>
    </row>
    <row r="101" spans="12:13" x14ac:dyDescent="0.25">
      <c r="L101" s="101">
        <v>94</v>
      </c>
      <c r="M101" s="102">
        <f t="shared" si="1"/>
        <v>4.2553191489361703E-3</v>
      </c>
    </row>
    <row r="102" spans="12:13" x14ac:dyDescent="0.25">
      <c r="L102" s="101">
        <v>95</v>
      </c>
      <c r="M102" s="102">
        <f t="shared" si="1"/>
        <v>4.2105263157894736E-3</v>
      </c>
    </row>
    <row r="103" spans="12:13" x14ac:dyDescent="0.25">
      <c r="L103" s="101">
        <v>96</v>
      </c>
      <c r="M103" s="102">
        <f t="shared" si="1"/>
        <v>4.1666666666666666E-3</v>
      </c>
    </row>
    <row r="104" spans="12:13" x14ac:dyDescent="0.25">
      <c r="L104" s="101">
        <v>97</v>
      </c>
      <c r="M104" s="102">
        <f t="shared" si="1"/>
        <v>4.1237113402061857E-3</v>
      </c>
    </row>
    <row r="105" spans="12:13" x14ac:dyDescent="0.25">
      <c r="L105" s="101">
        <v>98</v>
      </c>
      <c r="M105" s="102">
        <f t="shared" si="1"/>
        <v>4.0816326530612249E-3</v>
      </c>
    </row>
    <row r="106" spans="12:13" x14ac:dyDescent="0.25">
      <c r="L106" s="101">
        <v>99</v>
      </c>
      <c r="M106" s="102">
        <f t="shared" si="1"/>
        <v>4.0404040404040404E-3</v>
      </c>
    </row>
    <row r="107" spans="12:13" x14ac:dyDescent="0.25">
      <c r="L107" s="101">
        <v>100</v>
      </c>
      <c r="M107" s="102">
        <f t="shared" si="1"/>
        <v>4.0000000000000001E-3</v>
      </c>
    </row>
    <row r="108" spans="12:13" x14ac:dyDescent="0.25">
      <c r="L108" s="101">
        <v>101</v>
      </c>
      <c r="M108" s="102">
        <f t="shared" si="1"/>
        <v>3.9603960396039604E-3</v>
      </c>
    </row>
    <row r="109" spans="12:13" x14ac:dyDescent="0.25">
      <c r="L109" s="101">
        <v>102</v>
      </c>
      <c r="M109" s="102">
        <f t="shared" si="1"/>
        <v>3.9215686274509803E-3</v>
      </c>
    </row>
    <row r="110" spans="12:13" x14ac:dyDescent="0.25">
      <c r="L110" s="101">
        <v>103</v>
      </c>
      <c r="M110" s="102">
        <f t="shared" si="1"/>
        <v>3.8834951456310682E-3</v>
      </c>
    </row>
    <row r="111" spans="12:13" x14ac:dyDescent="0.25">
      <c r="L111" s="101">
        <v>104</v>
      </c>
      <c r="M111" s="102">
        <f t="shared" si="1"/>
        <v>3.8461538461538464E-3</v>
      </c>
    </row>
    <row r="112" spans="12:13" x14ac:dyDescent="0.25">
      <c r="L112" s="101">
        <v>105</v>
      </c>
      <c r="M112" s="102">
        <f t="shared" si="1"/>
        <v>3.8095238095238095E-3</v>
      </c>
    </row>
    <row r="113" spans="12:13" x14ac:dyDescent="0.25">
      <c r="L113" s="101">
        <v>106</v>
      </c>
      <c r="M113" s="102">
        <f t="shared" si="1"/>
        <v>3.7735849056603774E-3</v>
      </c>
    </row>
    <row r="114" spans="12:13" x14ac:dyDescent="0.25">
      <c r="L114" s="101">
        <v>107</v>
      </c>
      <c r="M114" s="102">
        <f t="shared" si="1"/>
        <v>3.7383177570093459E-3</v>
      </c>
    </row>
    <row r="115" spans="12:13" x14ac:dyDescent="0.25">
      <c r="L115" s="101">
        <v>108</v>
      </c>
      <c r="M115" s="102">
        <f t="shared" si="1"/>
        <v>3.7037037037037038E-3</v>
      </c>
    </row>
    <row r="116" spans="12:13" x14ac:dyDescent="0.25">
      <c r="L116" s="101">
        <v>109</v>
      </c>
      <c r="M116" s="102">
        <f t="shared" si="1"/>
        <v>3.669724770642202E-3</v>
      </c>
    </row>
    <row r="117" spans="12:13" x14ac:dyDescent="0.25">
      <c r="L117" s="101">
        <v>110</v>
      </c>
      <c r="M117" s="102">
        <f t="shared" si="1"/>
        <v>3.6363636363636364E-3</v>
      </c>
    </row>
    <row r="118" spans="12:13" x14ac:dyDescent="0.25">
      <c r="L118" s="101">
        <v>111</v>
      </c>
      <c r="M118" s="102">
        <f t="shared" si="1"/>
        <v>3.6036036036036037E-3</v>
      </c>
    </row>
    <row r="119" spans="12:13" x14ac:dyDescent="0.25">
      <c r="L119" s="101">
        <v>112</v>
      </c>
      <c r="M119" s="102">
        <f t="shared" si="1"/>
        <v>3.5714285714285718E-3</v>
      </c>
    </row>
    <row r="120" spans="12:13" x14ac:dyDescent="0.25">
      <c r="L120" s="101">
        <v>113</v>
      </c>
      <c r="M120" s="102">
        <f t="shared" si="1"/>
        <v>3.5398230088495579E-3</v>
      </c>
    </row>
    <row r="121" spans="12:13" x14ac:dyDescent="0.25">
      <c r="L121" s="101">
        <v>114</v>
      </c>
      <c r="M121" s="102">
        <f t="shared" si="1"/>
        <v>3.5087719298245615E-3</v>
      </c>
    </row>
    <row r="122" spans="12:13" x14ac:dyDescent="0.25">
      <c r="L122" s="101">
        <v>115</v>
      </c>
      <c r="M122" s="102">
        <f t="shared" si="1"/>
        <v>3.4782608695652175E-3</v>
      </c>
    </row>
    <row r="123" spans="12:13" x14ac:dyDescent="0.25">
      <c r="L123" s="101">
        <v>116</v>
      </c>
      <c r="M123" s="102">
        <f t="shared" si="1"/>
        <v>3.4482758620689659E-3</v>
      </c>
    </row>
    <row r="124" spans="12:13" x14ac:dyDescent="0.25">
      <c r="L124" s="101">
        <v>117</v>
      </c>
      <c r="M124" s="102">
        <f t="shared" si="1"/>
        <v>3.4188034188034188E-3</v>
      </c>
    </row>
    <row r="125" spans="12:13" x14ac:dyDescent="0.25">
      <c r="L125" s="101">
        <v>118</v>
      </c>
      <c r="M125" s="102">
        <f t="shared" si="1"/>
        <v>3.3898305084745766E-3</v>
      </c>
    </row>
    <row r="126" spans="12:13" x14ac:dyDescent="0.25">
      <c r="L126" s="101">
        <v>119</v>
      </c>
      <c r="M126" s="102">
        <f t="shared" si="1"/>
        <v>3.3613445378151263E-3</v>
      </c>
    </row>
    <row r="127" spans="12:13" x14ac:dyDescent="0.25">
      <c r="L127" s="101">
        <v>120</v>
      </c>
      <c r="M127" s="102">
        <f t="shared" si="1"/>
        <v>3.3333333333333335E-3</v>
      </c>
    </row>
    <row r="128" spans="12:13" x14ac:dyDescent="0.25">
      <c r="L128" s="101">
        <v>121</v>
      </c>
      <c r="M128" s="102">
        <f t="shared" si="1"/>
        <v>3.3057851239669425E-3</v>
      </c>
    </row>
    <row r="129" spans="12:13" x14ac:dyDescent="0.25">
      <c r="L129" s="101">
        <v>122</v>
      </c>
      <c r="M129" s="102">
        <f t="shared" si="1"/>
        <v>3.2786885245901639E-3</v>
      </c>
    </row>
    <row r="130" spans="12:13" x14ac:dyDescent="0.25">
      <c r="L130" s="101">
        <v>123</v>
      </c>
      <c r="M130" s="102">
        <f t="shared" si="1"/>
        <v>3.2520325203252032E-3</v>
      </c>
    </row>
    <row r="131" spans="12:13" x14ac:dyDescent="0.25">
      <c r="L131" s="101">
        <v>124</v>
      </c>
      <c r="M131" s="102">
        <f t="shared" si="1"/>
        <v>3.2258064516129032E-3</v>
      </c>
    </row>
    <row r="132" spans="12:13" x14ac:dyDescent="0.25">
      <c r="L132" s="101">
        <v>125</v>
      </c>
      <c r="M132" s="102">
        <f t="shared" si="1"/>
        <v>3.2000000000000002E-3</v>
      </c>
    </row>
    <row r="133" spans="12:13" x14ac:dyDescent="0.25">
      <c r="L133" s="101">
        <v>126</v>
      </c>
      <c r="M133" s="102">
        <f t="shared" ref="M133:M196" si="2">0.1/(0.25*L133)</f>
        <v>3.1746031746031746E-3</v>
      </c>
    </row>
    <row r="134" spans="12:13" x14ac:dyDescent="0.25">
      <c r="L134" s="101">
        <v>127</v>
      </c>
      <c r="M134" s="102">
        <f t="shared" si="2"/>
        <v>3.1496062992125988E-3</v>
      </c>
    </row>
    <row r="135" spans="12:13" x14ac:dyDescent="0.25">
      <c r="L135" s="101">
        <v>128</v>
      </c>
      <c r="M135" s="102">
        <f t="shared" si="2"/>
        <v>3.1250000000000002E-3</v>
      </c>
    </row>
    <row r="136" spans="12:13" x14ac:dyDescent="0.25">
      <c r="L136" s="101">
        <v>129</v>
      </c>
      <c r="M136" s="102">
        <f t="shared" si="2"/>
        <v>3.1007751937984496E-3</v>
      </c>
    </row>
    <row r="137" spans="12:13" x14ac:dyDescent="0.25">
      <c r="L137" s="101">
        <v>130</v>
      </c>
      <c r="M137" s="102">
        <f t="shared" si="2"/>
        <v>3.0769230769230769E-3</v>
      </c>
    </row>
    <row r="138" spans="12:13" x14ac:dyDescent="0.25">
      <c r="L138" s="101">
        <v>131</v>
      </c>
      <c r="M138" s="102">
        <f t="shared" si="2"/>
        <v>3.0534351145038168E-3</v>
      </c>
    </row>
    <row r="139" spans="12:13" x14ac:dyDescent="0.25">
      <c r="L139" s="101">
        <v>132</v>
      </c>
      <c r="M139" s="102">
        <f t="shared" si="2"/>
        <v>3.0303030303030303E-3</v>
      </c>
    </row>
    <row r="140" spans="12:13" x14ac:dyDescent="0.25">
      <c r="L140" s="101">
        <v>133</v>
      </c>
      <c r="M140" s="102">
        <f t="shared" si="2"/>
        <v>3.0075187969924814E-3</v>
      </c>
    </row>
    <row r="141" spans="12:13" x14ac:dyDescent="0.25">
      <c r="L141" s="101">
        <v>134</v>
      </c>
      <c r="M141" s="102">
        <f t="shared" si="2"/>
        <v>2.9850746268656717E-3</v>
      </c>
    </row>
    <row r="142" spans="12:13" x14ac:dyDescent="0.25">
      <c r="L142" s="101">
        <v>135</v>
      </c>
      <c r="M142" s="102">
        <f t="shared" si="2"/>
        <v>2.9629629629629632E-3</v>
      </c>
    </row>
    <row r="143" spans="12:13" x14ac:dyDescent="0.25">
      <c r="L143" s="101">
        <v>136</v>
      </c>
      <c r="M143" s="102">
        <f t="shared" si="2"/>
        <v>2.9411764705882353E-3</v>
      </c>
    </row>
    <row r="144" spans="12:13" x14ac:dyDescent="0.25">
      <c r="L144" s="101">
        <v>137</v>
      </c>
      <c r="M144" s="102">
        <f t="shared" si="2"/>
        <v>2.9197080291970805E-3</v>
      </c>
    </row>
    <row r="145" spans="12:13" x14ac:dyDescent="0.25">
      <c r="L145" s="101">
        <v>138</v>
      </c>
      <c r="M145" s="102">
        <f t="shared" si="2"/>
        <v>2.8985507246376812E-3</v>
      </c>
    </row>
    <row r="146" spans="12:13" x14ac:dyDescent="0.25">
      <c r="L146" s="101">
        <v>139</v>
      </c>
      <c r="M146" s="102">
        <f t="shared" si="2"/>
        <v>2.8776978417266188E-3</v>
      </c>
    </row>
    <row r="147" spans="12:13" x14ac:dyDescent="0.25">
      <c r="L147" s="101">
        <v>140</v>
      </c>
      <c r="M147" s="102">
        <f t="shared" si="2"/>
        <v>2.8571428571428571E-3</v>
      </c>
    </row>
    <row r="148" spans="12:13" x14ac:dyDescent="0.25">
      <c r="L148" s="101">
        <v>141</v>
      </c>
      <c r="M148" s="102">
        <f t="shared" si="2"/>
        <v>2.8368794326241137E-3</v>
      </c>
    </row>
    <row r="149" spans="12:13" x14ac:dyDescent="0.25">
      <c r="L149" s="101">
        <v>142</v>
      </c>
      <c r="M149" s="102">
        <f t="shared" si="2"/>
        <v>2.8169014084507044E-3</v>
      </c>
    </row>
    <row r="150" spans="12:13" x14ac:dyDescent="0.25">
      <c r="L150" s="101">
        <v>143</v>
      </c>
      <c r="M150" s="102">
        <f t="shared" si="2"/>
        <v>2.7972027972027972E-3</v>
      </c>
    </row>
    <row r="151" spans="12:13" x14ac:dyDescent="0.25">
      <c r="L151" s="101">
        <v>144</v>
      </c>
      <c r="M151" s="102">
        <f t="shared" si="2"/>
        <v>2.7777777777777779E-3</v>
      </c>
    </row>
    <row r="152" spans="12:13" x14ac:dyDescent="0.25">
      <c r="L152" s="101">
        <v>145</v>
      </c>
      <c r="M152" s="102">
        <f t="shared" si="2"/>
        <v>2.7586206896551726E-3</v>
      </c>
    </row>
    <row r="153" spans="12:13" x14ac:dyDescent="0.25">
      <c r="L153" s="101">
        <v>146</v>
      </c>
      <c r="M153" s="102">
        <f t="shared" si="2"/>
        <v>2.7397260273972603E-3</v>
      </c>
    </row>
    <row r="154" spans="12:13" x14ac:dyDescent="0.25">
      <c r="L154" s="101">
        <v>147</v>
      </c>
      <c r="M154" s="102">
        <f t="shared" si="2"/>
        <v>2.7210884353741499E-3</v>
      </c>
    </row>
    <row r="155" spans="12:13" x14ac:dyDescent="0.25">
      <c r="L155" s="101">
        <v>148</v>
      </c>
      <c r="M155" s="102">
        <f t="shared" si="2"/>
        <v>2.7027027027027029E-3</v>
      </c>
    </row>
    <row r="156" spans="12:13" x14ac:dyDescent="0.25">
      <c r="L156" s="101">
        <v>149</v>
      </c>
      <c r="M156" s="102">
        <f t="shared" si="2"/>
        <v>2.684563758389262E-3</v>
      </c>
    </row>
    <row r="157" spans="12:13" x14ac:dyDescent="0.25">
      <c r="L157" s="101">
        <v>150</v>
      </c>
      <c r="M157" s="102">
        <f t="shared" si="2"/>
        <v>2.666666666666667E-3</v>
      </c>
    </row>
    <row r="158" spans="12:13" x14ac:dyDescent="0.25">
      <c r="L158" s="101">
        <v>151</v>
      </c>
      <c r="M158" s="102">
        <f t="shared" si="2"/>
        <v>2.6490066225165563E-3</v>
      </c>
    </row>
    <row r="159" spans="12:13" x14ac:dyDescent="0.25">
      <c r="L159" s="101">
        <v>152</v>
      </c>
      <c r="M159" s="102">
        <f t="shared" si="2"/>
        <v>2.631578947368421E-3</v>
      </c>
    </row>
    <row r="160" spans="12:13" x14ac:dyDescent="0.25">
      <c r="L160" s="101">
        <v>153</v>
      </c>
      <c r="M160" s="102">
        <f t="shared" si="2"/>
        <v>2.6143790849673205E-3</v>
      </c>
    </row>
    <row r="161" spans="12:13" x14ac:dyDescent="0.25">
      <c r="L161" s="101">
        <v>154</v>
      </c>
      <c r="M161" s="102">
        <f t="shared" si="2"/>
        <v>2.5974025974025974E-3</v>
      </c>
    </row>
    <row r="162" spans="12:13" x14ac:dyDescent="0.25">
      <c r="L162" s="101">
        <v>155</v>
      </c>
      <c r="M162" s="102">
        <f t="shared" si="2"/>
        <v>2.5806451612903226E-3</v>
      </c>
    </row>
    <row r="163" spans="12:13" x14ac:dyDescent="0.25">
      <c r="L163" s="101">
        <v>156</v>
      </c>
      <c r="M163" s="102">
        <f t="shared" si="2"/>
        <v>2.5641025641025641E-3</v>
      </c>
    </row>
    <row r="164" spans="12:13" x14ac:dyDescent="0.25">
      <c r="L164" s="101">
        <v>157</v>
      </c>
      <c r="M164" s="102">
        <f t="shared" si="2"/>
        <v>2.547770700636943E-3</v>
      </c>
    </row>
    <row r="165" spans="12:13" x14ac:dyDescent="0.25">
      <c r="L165" s="101">
        <v>158</v>
      </c>
      <c r="M165" s="102">
        <f t="shared" si="2"/>
        <v>2.5316455696202532E-3</v>
      </c>
    </row>
    <row r="166" spans="12:13" x14ac:dyDescent="0.25">
      <c r="L166" s="101">
        <v>159</v>
      </c>
      <c r="M166" s="102">
        <f t="shared" si="2"/>
        <v>2.5157232704402519E-3</v>
      </c>
    </row>
    <row r="167" spans="12:13" x14ac:dyDescent="0.25">
      <c r="L167" s="101">
        <v>160</v>
      </c>
      <c r="M167" s="102">
        <f t="shared" si="2"/>
        <v>2.5000000000000001E-3</v>
      </c>
    </row>
    <row r="168" spans="12:13" x14ac:dyDescent="0.25">
      <c r="L168" s="101">
        <v>161</v>
      </c>
      <c r="M168" s="102">
        <f t="shared" si="2"/>
        <v>2.4844720496894411E-3</v>
      </c>
    </row>
    <row r="169" spans="12:13" x14ac:dyDescent="0.25">
      <c r="L169" s="101">
        <v>162</v>
      </c>
      <c r="M169" s="102">
        <f t="shared" si="2"/>
        <v>2.4691358024691358E-3</v>
      </c>
    </row>
    <row r="170" spans="12:13" x14ac:dyDescent="0.25">
      <c r="L170" s="101">
        <v>163</v>
      </c>
      <c r="M170" s="102">
        <f t="shared" si="2"/>
        <v>2.4539877300613498E-3</v>
      </c>
    </row>
    <row r="171" spans="12:13" x14ac:dyDescent="0.25">
      <c r="L171" s="101">
        <v>164</v>
      </c>
      <c r="M171" s="102">
        <f t="shared" si="2"/>
        <v>2.4390243902439024E-3</v>
      </c>
    </row>
    <row r="172" spans="12:13" x14ac:dyDescent="0.25">
      <c r="L172" s="101">
        <v>165</v>
      </c>
      <c r="M172" s="102">
        <f t="shared" si="2"/>
        <v>2.4242424242424242E-3</v>
      </c>
    </row>
    <row r="173" spans="12:13" x14ac:dyDescent="0.25">
      <c r="L173" s="101">
        <v>166</v>
      </c>
      <c r="M173" s="102">
        <f t="shared" si="2"/>
        <v>2.4096385542168677E-3</v>
      </c>
    </row>
    <row r="174" spans="12:13" x14ac:dyDescent="0.25">
      <c r="L174" s="101">
        <v>167</v>
      </c>
      <c r="M174" s="102">
        <f t="shared" si="2"/>
        <v>2.3952095808383233E-3</v>
      </c>
    </row>
    <row r="175" spans="12:13" x14ac:dyDescent="0.25">
      <c r="L175" s="101">
        <v>168</v>
      </c>
      <c r="M175" s="102">
        <f t="shared" si="2"/>
        <v>2.3809523809523812E-3</v>
      </c>
    </row>
    <row r="176" spans="12:13" x14ac:dyDescent="0.25">
      <c r="L176" s="101">
        <v>169</v>
      </c>
      <c r="M176" s="102">
        <f t="shared" si="2"/>
        <v>2.3668639053254438E-3</v>
      </c>
    </row>
    <row r="177" spans="12:13" x14ac:dyDescent="0.25">
      <c r="L177" s="101">
        <v>170</v>
      </c>
      <c r="M177" s="102">
        <f t="shared" si="2"/>
        <v>2.3529411764705885E-3</v>
      </c>
    </row>
    <row r="178" spans="12:13" x14ac:dyDescent="0.25">
      <c r="L178" s="101">
        <v>171</v>
      </c>
      <c r="M178" s="102">
        <f t="shared" si="2"/>
        <v>2.3391812865497076E-3</v>
      </c>
    </row>
    <row r="179" spans="12:13" x14ac:dyDescent="0.25">
      <c r="L179" s="101">
        <v>172</v>
      </c>
      <c r="M179" s="102">
        <f t="shared" si="2"/>
        <v>2.3255813953488372E-3</v>
      </c>
    </row>
    <row r="180" spans="12:13" x14ac:dyDescent="0.25">
      <c r="L180" s="101">
        <v>173</v>
      </c>
      <c r="M180" s="102">
        <f t="shared" si="2"/>
        <v>2.3121387283236996E-3</v>
      </c>
    </row>
    <row r="181" spans="12:13" x14ac:dyDescent="0.25">
      <c r="L181" s="101">
        <v>174</v>
      </c>
      <c r="M181" s="102">
        <f t="shared" si="2"/>
        <v>2.2988505747126436E-3</v>
      </c>
    </row>
    <row r="182" spans="12:13" x14ac:dyDescent="0.25">
      <c r="L182" s="101">
        <v>175</v>
      </c>
      <c r="M182" s="102">
        <f t="shared" si="2"/>
        <v>2.2857142857142859E-3</v>
      </c>
    </row>
    <row r="183" spans="12:13" x14ac:dyDescent="0.25">
      <c r="L183" s="101">
        <v>176</v>
      </c>
      <c r="M183" s="102">
        <f t="shared" si="2"/>
        <v>2.2727272727272731E-3</v>
      </c>
    </row>
    <row r="184" spans="12:13" x14ac:dyDescent="0.25">
      <c r="L184" s="101">
        <v>177</v>
      </c>
      <c r="M184" s="102">
        <f t="shared" si="2"/>
        <v>2.2598870056497176E-3</v>
      </c>
    </row>
    <row r="185" spans="12:13" x14ac:dyDescent="0.25">
      <c r="L185" s="101">
        <v>178</v>
      </c>
      <c r="M185" s="102">
        <f t="shared" si="2"/>
        <v>2.2471910112359553E-3</v>
      </c>
    </row>
    <row r="186" spans="12:13" x14ac:dyDescent="0.25">
      <c r="L186" s="101">
        <v>179</v>
      </c>
      <c r="M186" s="102">
        <f t="shared" si="2"/>
        <v>2.2346368715083801E-3</v>
      </c>
    </row>
    <row r="187" spans="12:13" x14ac:dyDescent="0.25">
      <c r="L187" s="101">
        <v>180</v>
      </c>
      <c r="M187" s="102">
        <f t="shared" si="2"/>
        <v>2.2222222222222222E-3</v>
      </c>
    </row>
    <row r="188" spans="12:13" x14ac:dyDescent="0.25">
      <c r="L188" s="101">
        <v>181</v>
      </c>
      <c r="M188" s="102">
        <f t="shared" si="2"/>
        <v>2.2099447513812156E-3</v>
      </c>
    </row>
    <row r="189" spans="12:13" x14ac:dyDescent="0.25">
      <c r="L189" s="101">
        <v>182</v>
      </c>
      <c r="M189" s="102">
        <f t="shared" si="2"/>
        <v>2.1978021978021978E-3</v>
      </c>
    </row>
    <row r="190" spans="12:13" x14ac:dyDescent="0.25">
      <c r="L190" s="101">
        <v>183</v>
      </c>
      <c r="M190" s="102">
        <f t="shared" si="2"/>
        <v>2.185792349726776E-3</v>
      </c>
    </row>
    <row r="191" spans="12:13" x14ac:dyDescent="0.25">
      <c r="L191" s="101">
        <v>184</v>
      </c>
      <c r="M191" s="102">
        <f t="shared" si="2"/>
        <v>2.1739130434782609E-3</v>
      </c>
    </row>
    <row r="192" spans="12:13" x14ac:dyDescent="0.25">
      <c r="L192" s="101">
        <v>185</v>
      </c>
      <c r="M192" s="102">
        <f t="shared" si="2"/>
        <v>2.1621621621621622E-3</v>
      </c>
    </row>
    <row r="193" spans="12:13" x14ac:dyDescent="0.25">
      <c r="L193" s="101">
        <v>186</v>
      </c>
      <c r="M193" s="102">
        <f t="shared" si="2"/>
        <v>2.1505376344086021E-3</v>
      </c>
    </row>
    <row r="194" spans="12:13" x14ac:dyDescent="0.25">
      <c r="L194" s="101">
        <v>187</v>
      </c>
      <c r="M194" s="102">
        <f t="shared" si="2"/>
        <v>2.1390374331550803E-3</v>
      </c>
    </row>
    <row r="195" spans="12:13" x14ac:dyDescent="0.25">
      <c r="L195" s="101">
        <v>188</v>
      </c>
      <c r="M195" s="102">
        <f t="shared" si="2"/>
        <v>2.1276595744680851E-3</v>
      </c>
    </row>
    <row r="196" spans="12:13" x14ac:dyDescent="0.25">
      <c r="L196" s="101">
        <v>189</v>
      </c>
      <c r="M196" s="102">
        <f t="shared" si="2"/>
        <v>2.1164021164021165E-3</v>
      </c>
    </row>
    <row r="197" spans="12:13" x14ac:dyDescent="0.25">
      <c r="L197" s="101">
        <v>190</v>
      </c>
      <c r="M197" s="102">
        <f t="shared" ref="M197:M221" si="3">0.1/(0.25*L197)</f>
        <v>2.1052631578947368E-3</v>
      </c>
    </row>
    <row r="198" spans="12:13" x14ac:dyDescent="0.25">
      <c r="L198" s="101">
        <v>191</v>
      </c>
      <c r="M198" s="102">
        <f t="shared" si="3"/>
        <v>2.0942408376963353E-3</v>
      </c>
    </row>
    <row r="199" spans="12:13" x14ac:dyDescent="0.25">
      <c r="L199" s="101">
        <v>192</v>
      </c>
      <c r="M199" s="102">
        <f t="shared" si="3"/>
        <v>2.0833333333333333E-3</v>
      </c>
    </row>
    <row r="200" spans="12:13" x14ac:dyDescent="0.25">
      <c r="L200" s="101">
        <v>193</v>
      </c>
      <c r="M200" s="102">
        <f t="shared" si="3"/>
        <v>2.0725388601036268E-3</v>
      </c>
    </row>
    <row r="201" spans="12:13" x14ac:dyDescent="0.25">
      <c r="L201" s="101">
        <v>194</v>
      </c>
      <c r="M201" s="102">
        <f t="shared" si="3"/>
        <v>2.0618556701030928E-3</v>
      </c>
    </row>
    <row r="202" spans="12:13" x14ac:dyDescent="0.25">
      <c r="L202" s="101">
        <v>195</v>
      </c>
      <c r="M202" s="102">
        <f t="shared" si="3"/>
        <v>2.0512820512820513E-3</v>
      </c>
    </row>
    <row r="203" spans="12:13" x14ac:dyDescent="0.25">
      <c r="L203" s="101">
        <v>196</v>
      </c>
      <c r="M203" s="102">
        <f t="shared" si="3"/>
        <v>2.0408163265306124E-3</v>
      </c>
    </row>
    <row r="204" spans="12:13" x14ac:dyDescent="0.25">
      <c r="L204" s="101">
        <v>197</v>
      </c>
      <c r="M204" s="102">
        <f t="shared" si="3"/>
        <v>2.0304568527918783E-3</v>
      </c>
    </row>
    <row r="205" spans="12:13" x14ac:dyDescent="0.25">
      <c r="L205" s="101">
        <v>198</v>
      </c>
      <c r="M205" s="102">
        <f t="shared" si="3"/>
        <v>2.0202020202020202E-3</v>
      </c>
    </row>
    <row r="206" spans="12:13" x14ac:dyDescent="0.25">
      <c r="L206" s="101">
        <v>199</v>
      </c>
      <c r="M206" s="102">
        <f t="shared" si="3"/>
        <v>2.0100502512562816E-3</v>
      </c>
    </row>
    <row r="207" spans="12:13" x14ac:dyDescent="0.25">
      <c r="L207" s="101">
        <v>200</v>
      </c>
      <c r="M207" s="102">
        <f t="shared" si="3"/>
        <v>2E-3</v>
      </c>
    </row>
    <row r="208" spans="12:13" x14ac:dyDescent="0.25">
      <c r="L208" s="101">
        <v>201</v>
      </c>
      <c r="M208" s="102">
        <f t="shared" si="3"/>
        <v>1.9900497512437814E-3</v>
      </c>
    </row>
    <row r="209" spans="12:13" x14ac:dyDescent="0.25">
      <c r="L209" s="101">
        <v>202</v>
      </c>
      <c r="M209" s="102">
        <f t="shared" si="3"/>
        <v>1.9801980198019802E-3</v>
      </c>
    </row>
    <row r="210" spans="12:13" x14ac:dyDescent="0.25">
      <c r="L210" s="101">
        <v>203</v>
      </c>
      <c r="M210" s="102">
        <f t="shared" si="3"/>
        <v>1.9704433497536949E-3</v>
      </c>
    </row>
    <row r="211" spans="12:13" x14ac:dyDescent="0.25">
      <c r="L211" s="101">
        <v>204</v>
      </c>
      <c r="M211" s="102">
        <f t="shared" si="3"/>
        <v>1.9607843137254902E-3</v>
      </c>
    </row>
    <row r="212" spans="12:13" x14ac:dyDescent="0.25">
      <c r="L212" s="101">
        <v>205</v>
      </c>
      <c r="M212" s="102">
        <f t="shared" si="3"/>
        <v>1.9512195121951222E-3</v>
      </c>
    </row>
    <row r="213" spans="12:13" x14ac:dyDescent="0.25">
      <c r="L213" s="101">
        <v>206</v>
      </c>
      <c r="M213" s="102">
        <f t="shared" si="3"/>
        <v>1.9417475728155341E-3</v>
      </c>
    </row>
    <row r="214" spans="12:13" x14ac:dyDescent="0.25">
      <c r="L214" s="101">
        <v>207</v>
      </c>
      <c r="M214" s="102">
        <f t="shared" si="3"/>
        <v>1.9323671497584543E-3</v>
      </c>
    </row>
    <row r="215" spans="12:13" x14ac:dyDescent="0.25">
      <c r="L215" s="101">
        <v>208</v>
      </c>
      <c r="M215" s="102">
        <f t="shared" si="3"/>
        <v>1.9230769230769232E-3</v>
      </c>
    </row>
    <row r="216" spans="12:13" x14ac:dyDescent="0.25">
      <c r="L216" s="101">
        <v>209</v>
      </c>
      <c r="M216" s="102">
        <f t="shared" si="3"/>
        <v>1.9138755980861245E-3</v>
      </c>
    </row>
    <row r="217" spans="12:13" x14ac:dyDescent="0.25">
      <c r="L217" s="101">
        <v>210</v>
      </c>
      <c r="M217" s="102">
        <f t="shared" si="3"/>
        <v>1.9047619047619048E-3</v>
      </c>
    </row>
    <row r="218" spans="12:13" x14ac:dyDescent="0.25">
      <c r="L218" s="101">
        <v>211</v>
      </c>
      <c r="M218" s="102">
        <f t="shared" si="3"/>
        <v>1.8957345971563982E-3</v>
      </c>
    </row>
    <row r="219" spans="12:13" x14ac:dyDescent="0.25">
      <c r="L219" s="101">
        <v>212</v>
      </c>
      <c r="M219" s="102">
        <f t="shared" si="3"/>
        <v>1.8867924528301887E-3</v>
      </c>
    </row>
    <row r="220" spans="12:13" x14ac:dyDescent="0.25">
      <c r="L220" s="101">
        <v>213</v>
      </c>
      <c r="M220" s="102">
        <f t="shared" si="3"/>
        <v>1.8779342723004697E-3</v>
      </c>
    </row>
    <row r="221" spans="12:13" x14ac:dyDescent="0.25">
      <c r="L221" s="101">
        <v>214</v>
      </c>
      <c r="M221" s="102">
        <f t="shared" si="3"/>
        <v>1.869158878504673E-3</v>
      </c>
    </row>
    <row r="222" spans="12:13" ht="15.75" thickBot="1" x14ac:dyDescent="0.3">
      <c r="L222" s="120">
        <v>215</v>
      </c>
      <c r="M222" s="121">
        <f>0.01/(0.25*L222)</f>
        <v>1.8604651162790699E-4</v>
      </c>
    </row>
    <row r="223" spans="12:13" x14ac:dyDescent="0.25">
      <c r="L223">
        <v>365</v>
      </c>
      <c r="M223" s="122">
        <f>0.1/(0.25*L223)</f>
        <v>1.0958904109589042E-3</v>
      </c>
    </row>
  </sheetData>
  <mergeCells count="2">
    <mergeCell ref="A2:J2"/>
    <mergeCell ref="A32:J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5"/>
  <sheetViews>
    <sheetView workbookViewId="0">
      <selection activeCell="H19" sqref="H19"/>
    </sheetView>
  </sheetViews>
  <sheetFormatPr baseColWidth="10" defaultRowHeight="15" x14ac:dyDescent="0.25"/>
  <cols>
    <col min="1" max="1" width="7.5703125" customWidth="1"/>
    <col min="2" max="2" width="6.7109375" customWidth="1"/>
    <col min="3" max="3" width="3.140625" style="29" bestFit="1" customWidth="1"/>
    <col min="4" max="4" width="11.7109375" style="29" customWidth="1"/>
    <col min="5" max="5" width="18" style="124" bestFit="1" customWidth="1"/>
    <col min="6" max="6" width="46.42578125" customWidth="1"/>
    <col min="7" max="7" width="14.7109375" style="29" customWidth="1"/>
    <col min="8" max="8" width="42.7109375" style="125" bestFit="1" customWidth="1"/>
    <col min="9" max="9" width="4.5703125" style="124" bestFit="1" customWidth="1"/>
    <col min="10" max="10" width="14.85546875" style="123" bestFit="1" customWidth="1"/>
    <col min="11" max="11" width="12.7109375" style="123" bestFit="1" customWidth="1"/>
  </cols>
  <sheetData>
    <row r="2" spans="3:11" ht="23.25" x14ac:dyDescent="0.35">
      <c r="C2" s="158" t="s">
        <v>341</v>
      </c>
      <c r="D2" s="158"/>
      <c r="E2" s="158"/>
      <c r="F2" s="158"/>
      <c r="G2" s="158"/>
      <c r="H2" s="158"/>
      <c r="I2" s="158"/>
      <c r="J2" s="158"/>
      <c r="K2" s="158"/>
    </row>
    <row r="3" spans="3:11" ht="23.25" x14ac:dyDescent="0.35">
      <c r="C3" s="158" t="s">
        <v>340</v>
      </c>
      <c r="D3" s="158"/>
      <c r="E3" s="158"/>
      <c r="F3" s="158"/>
      <c r="G3" s="158"/>
      <c r="H3" s="158"/>
      <c r="I3" s="158"/>
      <c r="J3" s="158"/>
      <c r="K3" s="158"/>
    </row>
    <row r="4" spans="3:11" x14ac:dyDescent="0.25">
      <c r="C4" s="145" t="s">
        <v>339</v>
      </c>
      <c r="D4" s="68"/>
      <c r="E4" s="68"/>
      <c r="F4" s="68"/>
      <c r="G4" s="68"/>
      <c r="H4" s="68"/>
      <c r="I4" s="68"/>
      <c r="J4" s="68"/>
      <c r="K4" s="68"/>
    </row>
    <row r="6" spans="3:11" ht="43.5" customHeight="1" x14ac:dyDescent="0.25">
      <c r="C6" s="142" t="s">
        <v>11</v>
      </c>
      <c r="D6" s="144" t="s">
        <v>338</v>
      </c>
      <c r="E6" s="143" t="s">
        <v>337</v>
      </c>
      <c r="F6" s="142" t="s">
        <v>336</v>
      </c>
      <c r="G6" s="143" t="s">
        <v>335</v>
      </c>
      <c r="H6" s="142" t="s">
        <v>334</v>
      </c>
      <c r="I6" s="142" t="s">
        <v>333</v>
      </c>
      <c r="J6" s="141" t="s">
        <v>332</v>
      </c>
      <c r="K6" s="141" t="s">
        <v>179</v>
      </c>
    </row>
    <row r="7" spans="3:11" x14ac:dyDescent="0.25">
      <c r="C7" s="140">
        <v>1</v>
      </c>
      <c r="D7" s="128" t="s">
        <v>331</v>
      </c>
      <c r="E7" s="128">
        <v>4502807355</v>
      </c>
      <c r="F7" s="129" t="s">
        <v>275</v>
      </c>
      <c r="G7" s="128">
        <v>20504905137</v>
      </c>
      <c r="H7" s="129" t="s">
        <v>330</v>
      </c>
      <c r="I7" s="128" t="s">
        <v>255</v>
      </c>
      <c r="J7" s="127">
        <v>4185</v>
      </c>
      <c r="K7" s="127">
        <v>418.5</v>
      </c>
    </row>
    <row r="8" spans="3:11" x14ac:dyDescent="0.25">
      <c r="C8" s="140">
        <v>2</v>
      </c>
      <c r="D8" s="128" t="s">
        <v>329</v>
      </c>
      <c r="E8" s="128">
        <v>4502826494</v>
      </c>
      <c r="F8" s="129" t="s">
        <v>275</v>
      </c>
      <c r="G8" s="128">
        <v>20338022850</v>
      </c>
      <c r="H8" s="129" t="s">
        <v>328</v>
      </c>
      <c r="I8" s="128" t="s">
        <v>255</v>
      </c>
      <c r="J8" s="127">
        <v>23304</v>
      </c>
      <c r="K8" s="127">
        <v>680.4</v>
      </c>
    </row>
    <row r="9" spans="3:11" x14ac:dyDescent="0.25">
      <c r="C9" s="140">
        <v>3</v>
      </c>
      <c r="D9" s="128" t="s">
        <v>327</v>
      </c>
      <c r="E9" s="128">
        <v>4502784717</v>
      </c>
      <c r="F9" s="129" t="s">
        <v>275</v>
      </c>
      <c r="G9" s="128">
        <v>20503662869</v>
      </c>
      <c r="H9" s="129" t="s">
        <v>326</v>
      </c>
      <c r="I9" s="128" t="s">
        <v>255</v>
      </c>
      <c r="J9" s="127">
        <v>2490</v>
      </c>
      <c r="K9" s="127">
        <v>249</v>
      </c>
    </row>
    <row r="10" spans="3:11" x14ac:dyDescent="0.25">
      <c r="C10" s="140">
        <v>4</v>
      </c>
      <c r="D10" s="128" t="s">
        <v>325</v>
      </c>
      <c r="E10" s="128">
        <v>4502749095</v>
      </c>
      <c r="F10" s="129" t="s">
        <v>282</v>
      </c>
      <c r="G10" s="128">
        <v>20295006570</v>
      </c>
      <c r="H10" s="129" t="s">
        <v>324</v>
      </c>
      <c r="I10" s="128" t="s">
        <v>255</v>
      </c>
      <c r="J10" s="127">
        <v>4572.5</v>
      </c>
      <c r="K10" s="127">
        <v>457.25</v>
      </c>
    </row>
    <row r="11" spans="3:11" x14ac:dyDescent="0.25">
      <c r="C11" s="140">
        <v>5</v>
      </c>
      <c r="D11" s="128" t="s">
        <v>323</v>
      </c>
      <c r="E11" s="128">
        <v>4502760345</v>
      </c>
      <c r="F11" s="129" t="s">
        <v>278</v>
      </c>
      <c r="G11" s="128">
        <v>20505110651</v>
      </c>
      <c r="H11" s="129" t="s">
        <v>322</v>
      </c>
      <c r="I11" s="128" t="s">
        <v>255</v>
      </c>
      <c r="J11" s="127">
        <v>10555.5</v>
      </c>
      <c r="K11" s="127">
        <v>1055.55</v>
      </c>
    </row>
    <row r="12" spans="3:11" x14ac:dyDescent="0.25">
      <c r="C12" s="140">
        <v>6</v>
      </c>
      <c r="D12" s="128" t="s">
        <v>321</v>
      </c>
      <c r="E12" s="128">
        <v>4502777335</v>
      </c>
      <c r="F12" s="129" t="s">
        <v>282</v>
      </c>
      <c r="G12" s="128">
        <v>20100706602</v>
      </c>
      <c r="H12" s="129" t="s">
        <v>320</v>
      </c>
      <c r="I12" s="128" t="s">
        <v>255</v>
      </c>
      <c r="J12" s="127">
        <v>1330</v>
      </c>
      <c r="K12" s="127">
        <v>133</v>
      </c>
    </row>
    <row r="13" spans="3:11" x14ac:dyDescent="0.25">
      <c r="C13" s="140">
        <v>7</v>
      </c>
      <c r="D13" s="128" t="s">
        <v>319</v>
      </c>
      <c r="E13" s="128">
        <v>4502774517</v>
      </c>
      <c r="F13" s="129" t="s">
        <v>318</v>
      </c>
      <c r="G13" s="128">
        <v>20514710911</v>
      </c>
      <c r="H13" s="129" t="s">
        <v>317</v>
      </c>
      <c r="I13" s="128" t="s">
        <v>255</v>
      </c>
      <c r="J13" s="127">
        <v>16707.599999999999</v>
      </c>
      <c r="K13" s="127">
        <v>1670.76</v>
      </c>
    </row>
    <row r="14" spans="3:11" x14ac:dyDescent="0.25">
      <c r="C14" s="140">
        <v>8</v>
      </c>
      <c r="D14" s="128" t="s">
        <v>316</v>
      </c>
      <c r="E14" s="128">
        <v>4502796746</v>
      </c>
      <c r="F14" s="129" t="s">
        <v>315</v>
      </c>
      <c r="G14" s="128">
        <v>20556130958</v>
      </c>
      <c r="H14" s="129" t="s">
        <v>314</v>
      </c>
      <c r="I14" s="128" t="s">
        <v>255</v>
      </c>
      <c r="J14" s="127">
        <v>1740</v>
      </c>
      <c r="K14" s="127">
        <v>174</v>
      </c>
    </row>
    <row r="15" spans="3:11" x14ac:dyDescent="0.25">
      <c r="C15" s="140">
        <v>9</v>
      </c>
      <c r="D15" s="128" t="s">
        <v>313</v>
      </c>
      <c r="E15" s="128">
        <v>4502777709</v>
      </c>
      <c r="F15" s="129" t="s">
        <v>282</v>
      </c>
      <c r="G15" s="128">
        <v>20159478883</v>
      </c>
      <c r="H15" s="129" t="s">
        <v>312</v>
      </c>
      <c r="I15" s="128" t="s">
        <v>255</v>
      </c>
      <c r="J15" s="127">
        <v>13731</v>
      </c>
      <c r="K15" s="127">
        <v>1373.1</v>
      </c>
    </row>
    <row r="16" spans="3:11" x14ac:dyDescent="0.25">
      <c r="C16" s="140">
        <v>10</v>
      </c>
      <c r="D16" s="128" t="s">
        <v>311</v>
      </c>
      <c r="E16" s="128">
        <v>4502762771</v>
      </c>
      <c r="F16" s="129" t="s">
        <v>275</v>
      </c>
      <c r="G16" s="128">
        <v>20100119227</v>
      </c>
      <c r="H16" s="129" t="s">
        <v>310</v>
      </c>
      <c r="I16" s="128" t="s">
        <v>255</v>
      </c>
      <c r="J16" s="127">
        <v>2160</v>
      </c>
      <c r="K16" s="127">
        <v>216</v>
      </c>
    </row>
    <row r="17" spans="3:11" ht="24" x14ac:dyDescent="0.25">
      <c r="C17" s="140">
        <v>11</v>
      </c>
      <c r="D17" s="128" t="s">
        <v>309</v>
      </c>
      <c r="E17" s="128">
        <v>4502796636</v>
      </c>
      <c r="F17" s="130" t="s">
        <v>308</v>
      </c>
      <c r="G17" s="128">
        <v>20263368992</v>
      </c>
      <c r="H17" s="129" t="s">
        <v>307</v>
      </c>
      <c r="I17" s="128" t="s">
        <v>255</v>
      </c>
      <c r="J17" s="127">
        <v>48280</v>
      </c>
      <c r="K17" s="127">
        <v>4828</v>
      </c>
    </row>
    <row r="18" spans="3:11" ht="36" x14ac:dyDescent="0.25">
      <c r="C18" s="140">
        <v>12</v>
      </c>
      <c r="D18" s="131" t="s">
        <v>306</v>
      </c>
      <c r="E18" s="128">
        <v>4502763457</v>
      </c>
      <c r="F18" s="130" t="s">
        <v>305</v>
      </c>
      <c r="G18" s="128">
        <v>20505103280</v>
      </c>
      <c r="H18" s="129" t="s">
        <v>304</v>
      </c>
      <c r="I18" s="128" t="s">
        <v>255</v>
      </c>
      <c r="J18" s="127">
        <v>45000</v>
      </c>
      <c r="K18" s="133">
        <v>4500</v>
      </c>
    </row>
    <row r="19" spans="3:11" x14ac:dyDescent="0.25">
      <c r="C19" s="140">
        <v>13</v>
      </c>
      <c r="D19" s="128" t="s">
        <v>303</v>
      </c>
      <c r="E19" s="128">
        <v>4502778400</v>
      </c>
      <c r="F19" s="129" t="s">
        <v>275</v>
      </c>
      <c r="G19" s="128">
        <v>2060101588</v>
      </c>
      <c r="H19" s="129" t="s">
        <v>302</v>
      </c>
      <c r="I19" s="128" t="s">
        <v>255</v>
      </c>
      <c r="J19" s="127">
        <v>23100</v>
      </c>
      <c r="K19" s="127">
        <v>2310</v>
      </c>
    </row>
    <row r="20" spans="3:11" x14ac:dyDescent="0.25">
      <c r="C20" s="140">
        <v>14</v>
      </c>
      <c r="D20" s="128" t="s">
        <v>301</v>
      </c>
      <c r="E20" s="128">
        <v>4502801207</v>
      </c>
      <c r="F20" s="129" t="s">
        <v>275</v>
      </c>
      <c r="G20" s="128">
        <v>20600032519</v>
      </c>
      <c r="H20" s="129" t="s">
        <v>300</v>
      </c>
      <c r="I20" s="128" t="s">
        <v>255</v>
      </c>
      <c r="J20" s="127">
        <v>32400</v>
      </c>
      <c r="K20" s="127">
        <v>2700</v>
      </c>
    </row>
    <row r="21" spans="3:11" x14ac:dyDescent="0.25">
      <c r="C21" s="140">
        <v>15</v>
      </c>
      <c r="D21" s="128" t="s">
        <v>299</v>
      </c>
      <c r="E21" s="128">
        <v>4502782115</v>
      </c>
      <c r="F21" s="129" t="s">
        <v>275</v>
      </c>
      <c r="G21" s="128">
        <v>20493132416</v>
      </c>
      <c r="H21" s="129" t="s">
        <v>298</v>
      </c>
      <c r="I21" s="128" t="s">
        <v>255</v>
      </c>
      <c r="J21" s="127">
        <v>4837.5600000000004</v>
      </c>
      <c r="K21" s="127">
        <v>483.76</v>
      </c>
    </row>
    <row r="22" spans="3:11" x14ac:dyDescent="0.25">
      <c r="C22" s="140">
        <v>16</v>
      </c>
      <c r="D22" s="128" t="s">
        <v>297</v>
      </c>
      <c r="E22" s="128">
        <v>4502772514</v>
      </c>
      <c r="F22" s="129" t="s">
        <v>275</v>
      </c>
      <c r="G22" s="128">
        <v>20552962941</v>
      </c>
      <c r="H22" s="129" t="s">
        <v>296</v>
      </c>
      <c r="I22" s="128" t="s">
        <v>255</v>
      </c>
      <c r="J22" s="127">
        <v>4815</v>
      </c>
      <c r="K22" s="127">
        <v>481.5</v>
      </c>
    </row>
    <row r="23" spans="3:11" x14ac:dyDescent="0.25">
      <c r="C23" s="140">
        <v>17</v>
      </c>
      <c r="D23" s="128" t="s">
        <v>295</v>
      </c>
      <c r="E23" s="128">
        <v>4502799217</v>
      </c>
      <c r="F23" s="129" t="s">
        <v>278</v>
      </c>
      <c r="G23" s="128">
        <v>20545792177</v>
      </c>
      <c r="H23" s="129" t="s">
        <v>294</v>
      </c>
      <c r="I23" s="128" t="s">
        <v>255</v>
      </c>
      <c r="J23" s="127">
        <v>14303.7</v>
      </c>
      <c r="K23" s="127">
        <v>33.590000000000003</v>
      </c>
    </row>
    <row r="24" spans="3:11" x14ac:dyDescent="0.25">
      <c r="C24" s="140">
        <v>18</v>
      </c>
      <c r="D24" s="128" t="s">
        <v>293</v>
      </c>
      <c r="E24" s="128">
        <v>4502796242</v>
      </c>
      <c r="F24" s="129" t="s">
        <v>275</v>
      </c>
      <c r="G24" s="128">
        <v>20465722119</v>
      </c>
      <c r="H24" s="129" t="s">
        <v>291</v>
      </c>
      <c r="I24" s="128" t="s">
        <v>255</v>
      </c>
      <c r="J24" s="127">
        <v>11648</v>
      </c>
      <c r="K24" s="127">
        <v>1164.8</v>
      </c>
    </row>
    <row r="25" spans="3:11" x14ac:dyDescent="0.25">
      <c r="C25" s="140">
        <v>19</v>
      </c>
      <c r="D25" s="128" t="s">
        <v>292</v>
      </c>
      <c r="E25" s="128">
        <v>4502798418</v>
      </c>
      <c r="F25" s="129" t="s">
        <v>275</v>
      </c>
      <c r="G25" s="128">
        <v>20465722119</v>
      </c>
      <c r="H25" s="129" t="s">
        <v>291</v>
      </c>
      <c r="I25" s="128" t="s">
        <v>255</v>
      </c>
      <c r="J25" s="127">
        <v>14152</v>
      </c>
      <c r="K25" s="127">
        <v>884.5</v>
      </c>
    </row>
    <row r="26" spans="3:11" x14ac:dyDescent="0.25">
      <c r="C26" s="140">
        <v>20</v>
      </c>
      <c r="D26" s="128" t="s">
        <v>290</v>
      </c>
      <c r="E26" s="128">
        <v>4502784961</v>
      </c>
      <c r="F26" s="129" t="s">
        <v>289</v>
      </c>
      <c r="G26" s="128">
        <v>20212561534</v>
      </c>
      <c r="H26" s="129" t="s">
        <v>288</v>
      </c>
      <c r="I26" s="128" t="s">
        <v>255</v>
      </c>
      <c r="J26" s="127">
        <v>9900</v>
      </c>
      <c r="K26" s="127">
        <v>990</v>
      </c>
    </row>
    <row r="27" spans="3:11" x14ac:dyDescent="0.25">
      <c r="C27" s="140">
        <v>21</v>
      </c>
      <c r="D27" s="128" t="s">
        <v>287</v>
      </c>
      <c r="E27" s="128">
        <v>4502799536</v>
      </c>
      <c r="F27" s="129" t="s">
        <v>282</v>
      </c>
      <c r="G27" s="128">
        <v>20545502942</v>
      </c>
      <c r="H27" s="129" t="s">
        <v>286</v>
      </c>
      <c r="I27" s="128" t="s">
        <v>255</v>
      </c>
      <c r="J27" s="127">
        <v>19404</v>
      </c>
      <c r="K27" s="127">
        <v>1940.4</v>
      </c>
    </row>
    <row r="28" spans="3:11" x14ac:dyDescent="0.25">
      <c r="C28" s="140">
        <v>22</v>
      </c>
      <c r="D28" s="128" t="s">
        <v>285</v>
      </c>
      <c r="E28" s="128">
        <v>4502749082</v>
      </c>
      <c r="F28" s="129" t="s">
        <v>278</v>
      </c>
      <c r="G28" s="128">
        <v>20554258094</v>
      </c>
      <c r="H28" s="129" t="s">
        <v>277</v>
      </c>
      <c r="I28" s="128" t="s">
        <v>255</v>
      </c>
      <c r="J28" s="127">
        <v>1070</v>
      </c>
      <c r="K28" s="127">
        <v>107</v>
      </c>
    </row>
    <row r="29" spans="3:11" x14ac:dyDescent="0.25">
      <c r="C29" s="140">
        <v>23</v>
      </c>
      <c r="D29" s="128" t="s">
        <v>284</v>
      </c>
      <c r="E29" s="128">
        <v>4502777255</v>
      </c>
      <c r="F29" s="129" t="s">
        <v>282</v>
      </c>
      <c r="G29" s="128">
        <v>20554258094</v>
      </c>
      <c r="H29" s="129" t="s">
        <v>277</v>
      </c>
      <c r="I29" s="128" t="s">
        <v>255</v>
      </c>
      <c r="J29" s="127">
        <v>349</v>
      </c>
      <c r="K29" s="127">
        <v>34.9</v>
      </c>
    </row>
    <row r="30" spans="3:11" x14ac:dyDescent="0.25">
      <c r="C30" s="140">
        <v>24</v>
      </c>
      <c r="D30" s="128" t="s">
        <v>283</v>
      </c>
      <c r="E30" s="128">
        <v>4502777743</v>
      </c>
      <c r="F30" s="129" t="s">
        <v>282</v>
      </c>
      <c r="G30" s="128">
        <v>20554258094</v>
      </c>
      <c r="H30" s="129" t="s">
        <v>277</v>
      </c>
      <c r="I30" s="128" t="s">
        <v>255</v>
      </c>
      <c r="J30" s="127">
        <v>2346</v>
      </c>
      <c r="K30" s="127">
        <v>83.79</v>
      </c>
    </row>
    <row r="31" spans="3:11" x14ac:dyDescent="0.25">
      <c r="C31" s="140">
        <v>25</v>
      </c>
      <c r="D31" s="128" t="s">
        <v>281</v>
      </c>
      <c r="E31" s="128">
        <v>4502767165</v>
      </c>
      <c r="F31" s="129" t="s">
        <v>278</v>
      </c>
      <c r="G31" s="128">
        <v>20554258094</v>
      </c>
      <c r="H31" s="129" t="s">
        <v>277</v>
      </c>
      <c r="I31" s="128" t="s">
        <v>255</v>
      </c>
      <c r="J31" s="127">
        <v>90</v>
      </c>
      <c r="K31" s="127">
        <v>9</v>
      </c>
    </row>
    <row r="32" spans="3:11" x14ac:dyDescent="0.25">
      <c r="C32" s="140">
        <v>26</v>
      </c>
      <c r="D32" s="128" t="s">
        <v>280</v>
      </c>
      <c r="E32" s="128">
        <v>4502748775</v>
      </c>
      <c r="F32" s="129" t="s">
        <v>278</v>
      </c>
      <c r="G32" s="128">
        <v>20554258094</v>
      </c>
      <c r="H32" s="129" t="s">
        <v>277</v>
      </c>
      <c r="I32" s="128" t="s">
        <v>255</v>
      </c>
      <c r="J32" s="127">
        <v>5178</v>
      </c>
      <c r="K32" s="127">
        <v>571.79999999999995</v>
      </c>
    </row>
    <row r="33" spans="3:12" x14ac:dyDescent="0.25">
      <c r="C33" s="140">
        <v>27</v>
      </c>
      <c r="D33" s="128" t="s">
        <v>279</v>
      </c>
      <c r="E33" s="128">
        <v>4502749064</v>
      </c>
      <c r="F33" s="129" t="s">
        <v>278</v>
      </c>
      <c r="G33" s="128">
        <v>20554258094</v>
      </c>
      <c r="H33" s="129" t="s">
        <v>277</v>
      </c>
      <c r="I33" s="128" t="s">
        <v>255</v>
      </c>
      <c r="J33" s="127">
        <v>1078</v>
      </c>
      <c r="K33" s="127">
        <v>44.92</v>
      </c>
    </row>
    <row r="34" spans="3:12" x14ac:dyDescent="0.25">
      <c r="C34" s="140">
        <v>28</v>
      </c>
      <c r="D34" s="128" t="s">
        <v>276</v>
      </c>
      <c r="E34" s="128">
        <v>4502817522</v>
      </c>
      <c r="F34" s="129" t="s">
        <v>275</v>
      </c>
      <c r="G34" s="128">
        <v>20100262291</v>
      </c>
      <c r="H34" s="129" t="s">
        <v>274</v>
      </c>
      <c r="I34" s="128" t="s">
        <v>255</v>
      </c>
      <c r="J34" s="127">
        <v>23184</v>
      </c>
      <c r="K34" s="127">
        <v>2318.4</v>
      </c>
    </row>
    <row r="35" spans="3:12" x14ac:dyDescent="0.25">
      <c r="C35" s="140">
        <v>29</v>
      </c>
      <c r="D35" s="128" t="s">
        <v>273</v>
      </c>
      <c r="E35" s="128">
        <v>4502775395</v>
      </c>
      <c r="F35" s="129" t="s">
        <v>270</v>
      </c>
      <c r="G35" s="128">
        <v>20468787360</v>
      </c>
      <c r="H35" s="129" t="s">
        <v>269</v>
      </c>
      <c r="I35" s="128" t="s">
        <v>255</v>
      </c>
      <c r="J35" s="127">
        <v>31500</v>
      </c>
      <c r="K35" s="127">
        <v>3150</v>
      </c>
    </row>
    <row r="36" spans="3:12" x14ac:dyDescent="0.25">
      <c r="C36" s="140">
        <v>30</v>
      </c>
      <c r="D36" s="128" t="s">
        <v>272</v>
      </c>
      <c r="E36" s="128">
        <v>4502775443</v>
      </c>
      <c r="F36" s="129" t="s">
        <v>270</v>
      </c>
      <c r="G36" s="128">
        <v>20468787360</v>
      </c>
      <c r="H36" s="129" t="s">
        <v>269</v>
      </c>
      <c r="I36" s="128" t="s">
        <v>255</v>
      </c>
      <c r="J36" s="127">
        <v>18200</v>
      </c>
      <c r="K36" s="127">
        <v>1820</v>
      </c>
    </row>
    <row r="37" spans="3:12" x14ac:dyDescent="0.25">
      <c r="C37" s="140">
        <v>31</v>
      </c>
      <c r="D37" s="128" t="s">
        <v>271</v>
      </c>
      <c r="E37" s="128">
        <v>4502795703</v>
      </c>
      <c r="F37" s="129" t="s">
        <v>270</v>
      </c>
      <c r="G37" s="128">
        <v>20468787360</v>
      </c>
      <c r="H37" s="129" t="s">
        <v>269</v>
      </c>
      <c r="I37" s="128" t="s">
        <v>255</v>
      </c>
      <c r="J37" s="127">
        <v>13600</v>
      </c>
      <c r="K37" s="127">
        <v>1360</v>
      </c>
    </row>
    <row r="38" spans="3:12" ht="24" x14ac:dyDescent="0.25">
      <c r="C38" s="140">
        <v>32</v>
      </c>
      <c r="D38" s="139" t="s">
        <v>268</v>
      </c>
      <c r="E38" s="137">
        <v>4502776072</v>
      </c>
      <c r="F38" s="138" t="s">
        <v>267</v>
      </c>
      <c r="G38" s="137">
        <v>20100356351</v>
      </c>
      <c r="H38" s="136" t="s">
        <v>266</v>
      </c>
      <c r="I38" s="128" t="s">
        <v>255</v>
      </c>
      <c r="J38" s="135">
        <v>11489.6</v>
      </c>
      <c r="K38" s="135">
        <v>1148.96</v>
      </c>
    </row>
    <row r="39" spans="3:12" ht="36" x14ac:dyDescent="0.25">
      <c r="C39" s="132">
        <v>33</v>
      </c>
      <c r="D39" s="131" t="s">
        <v>262</v>
      </c>
      <c r="E39" s="128">
        <v>4502761518</v>
      </c>
      <c r="F39" s="130" t="s">
        <v>265</v>
      </c>
      <c r="G39" s="128">
        <v>20516849828</v>
      </c>
      <c r="H39" s="129" t="s">
        <v>260</v>
      </c>
      <c r="I39" s="128" t="s">
        <v>259</v>
      </c>
      <c r="J39" s="134">
        <v>1027547.28</v>
      </c>
      <c r="K39" s="133">
        <v>50698.93</v>
      </c>
      <c r="L39" s="124"/>
    </row>
    <row r="40" spans="3:12" ht="36" x14ac:dyDescent="0.25">
      <c r="C40" s="132">
        <v>34</v>
      </c>
      <c r="D40" s="131" t="s">
        <v>262</v>
      </c>
      <c r="E40" s="128">
        <v>4502761518</v>
      </c>
      <c r="F40" s="130" t="s">
        <v>264</v>
      </c>
      <c r="G40" s="128">
        <v>20516849828</v>
      </c>
      <c r="H40" s="129" t="s">
        <v>260</v>
      </c>
      <c r="I40" s="128" t="s">
        <v>259</v>
      </c>
      <c r="J40" s="134">
        <v>1027547.28</v>
      </c>
      <c r="K40" s="133">
        <v>50082.89</v>
      </c>
      <c r="L40" s="124"/>
    </row>
    <row r="41" spans="3:12" ht="36" x14ac:dyDescent="0.25">
      <c r="C41" s="132">
        <v>35</v>
      </c>
      <c r="D41" s="131" t="s">
        <v>262</v>
      </c>
      <c r="E41" s="128">
        <v>4502761518</v>
      </c>
      <c r="F41" s="130" t="s">
        <v>263</v>
      </c>
      <c r="G41" s="128">
        <v>20516849828</v>
      </c>
      <c r="H41" s="129" t="s">
        <v>260</v>
      </c>
      <c r="I41" s="128" t="s">
        <v>259</v>
      </c>
      <c r="J41" s="134">
        <v>1027547.28</v>
      </c>
      <c r="K41" s="133">
        <v>50067.49</v>
      </c>
      <c r="L41" s="124"/>
    </row>
    <row r="42" spans="3:12" ht="36" x14ac:dyDescent="0.25">
      <c r="C42" s="132">
        <v>36</v>
      </c>
      <c r="D42" s="131" t="s">
        <v>262</v>
      </c>
      <c r="E42" s="128">
        <v>4502761518</v>
      </c>
      <c r="F42" s="130" t="s">
        <v>261</v>
      </c>
      <c r="G42" s="128">
        <v>20516849828</v>
      </c>
      <c r="H42" s="129" t="s">
        <v>260</v>
      </c>
      <c r="I42" s="128" t="s">
        <v>259</v>
      </c>
      <c r="J42" s="134">
        <v>1027547.28</v>
      </c>
      <c r="K42" s="133">
        <v>50575.71</v>
      </c>
      <c r="L42" s="124"/>
    </row>
    <row r="43" spans="3:12" ht="36" x14ac:dyDescent="0.25">
      <c r="C43" s="132">
        <v>37</v>
      </c>
      <c r="D43" s="131" t="s">
        <v>258</v>
      </c>
      <c r="E43" s="128">
        <v>4502740175</v>
      </c>
      <c r="F43" s="130" t="s">
        <v>257</v>
      </c>
      <c r="G43" s="128">
        <v>20380274095</v>
      </c>
      <c r="H43" s="129" t="s">
        <v>256</v>
      </c>
      <c r="I43" s="128" t="s">
        <v>255</v>
      </c>
      <c r="J43" s="127">
        <v>46953</v>
      </c>
      <c r="K43" s="127">
        <v>4695.3</v>
      </c>
    </row>
    <row r="44" spans="3:12" ht="16.5" thickBot="1" x14ac:dyDescent="0.3">
      <c r="C44" s="159" t="s">
        <v>254</v>
      </c>
      <c r="D44" s="159"/>
      <c r="E44" s="159"/>
      <c r="F44" s="159"/>
      <c r="G44" s="159"/>
      <c r="H44" s="159"/>
      <c r="I44" s="159"/>
      <c r="K44" s="126">
        <f>SUM(K7:K43)</f>
        <v>243513.19999999998</v>
      </c>
    </row>
    <row r="45" spans="3:12" ht="15.75" thickTop="1" x14ac:dyDescent="0.25"/>
  </sheetData>
  <mergeCells count="3">
    <mergeCell ref="C2:K2"/>
    <mergeCell ref="C44:I44"/>
    <mergeCell ref="C3:K3"/>
  </mergeCells>
  <printOptions horizontalCentered="1"/>
  <pageMargins left="0.70866141732283472" right="0.70866141732283472" top="0.35433070866141736" bottom="0.35433070866141736" header="0.11811023622047245" footer="0.11811023622047245"/>
  <pageSetup paperSize="9" scale="70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29" sqref="H29"/>
    </sheetView>
  </sheetViews>
  <sheetFormatPr baseColWidth="10" defaultRowHeight="15" x14ac:dyDescent="0.25"/>
  <sheetData>
    <row r="1" spans="1:7" ht="56.25" x14ac:dyDescent="0.25">
      <c r="A1" s="1" t="s">
        <v>21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</row>
    <row r="2" spans="1:7" x14ac:dyDescent="0.25">
      <c r="A2" s="2" t="s">
        <v>28</v>
      </c>
      <c r="B2" s="3">
        <v>8</v>
      </c>
      <c r="C2" s="4">
        <v>308218</v>
      </c>
      <c r="D2" s="5"/>
      <c r="E2" s="4">
        <v>2970.82</v>
      </c>
      <c r="F2" s="4">
        <f>SUM(C2:E2)</f>
        <v>311188.82</v>
      </c>
      <c r="G2" s="4">
        <v>201003252.22</v>
      </c>
    </row>
    <row r="3" spans="1:7" x14ac:dyDescent="0.25">
      <c r="A3" s="2" t="s">
        <v>29</v>
      </c>
      <c r="B3" s="3">
        <v>10</v>
      </c>
      <c r="C3" s="4">
        <v>127292.5</v>
      </c>
      <c r="D3" s="5"/>
      <c r="E3" s="4"/>
      <c r="F3" s="4">
        <f>SUM(C3:E3)</f>
        <v>127292.5</v>
      </c>
      <c r="G3" s="4">
        <v>317456451.56999999</v>
      </c>
    </row>
    <row r="4" spans="1:7" x14ac:dyDescent="0.25">
      <c r="A4" s="2" t="s">
        <v>30</v>
      </c>
      <c r="B4" s="3">
        <v>13</v>
      </c>
      <c r="C4" s="4">
        <v>148022.60999999999</v>
      </c>
      <c r="D4" s="4"/>
      <c r="E4" s="5"/>
      <c r="F4" s="4">
        <f>SUM(C4:E4)</f>
        <v>148022.60999999999</v>
      </c>
      <c r="G4" s="4">
        <v>272480827.42000002</v>
      </c>
    </row>
    <row r="5" spans="1:7" x14ac:dyDescent="0.25">
      <c r="A5" s="2" t="s">
        <v>31</v>
      </c>
      <c r="B5" s="3"/>
      <c r="C5" s="4"/>
      <c r="D5" s="4"/>
      <c r="E5" s="4"/>
      <c r="F5" s="4"/>
      <c r="G5" s="4"/>
    </row>
    <row r="6" spans="1:7" x14ac:dyDescent="0.25">
      <c r="A6" s="2" t="s">
        <v>32</v>
      </c>
      <c r="B6" s="3"/>
      <c r="C6" s="4"/>
      <c r="D6" s="4"/>
      <c r="E6" s="4"/>
      <c r="F6" s="4"/>
      <c r="G6" s="4"/>
    </row>
    <row r="7" spans="1:7" x14ac:dyDescent="0.25">
      <c r="A7" s="2" t="s">
        <v>33</v>
      </c>
      <c r="B7" s="3"/>
      <c r="C7" s="4"/>
      <c r="D7" s="4"/>
      <c r="E7" s="4"/>
      <c r="F7" s="4"/>
      <c r="G7" s="4"/>
    </row>
    <row r="8" spans="1:7" x14ac:dyDescent="0.25">
      <c r="A8" s="2" t="s">
        <v>34</v>
      </c>
      <c r="B8" s="3"/>
      <c r="C8" s="4"/>
      <c r="D8" s="4"/>
      <c r="E8" s="4"/>
      <c r="F8" s="4"/>
      <c r="G8" s="4"/>
    </row>
    <row r="9" spans="1:7" x14ac:dyDescent="0.25">
      <c r="A9" s="2" t="s">
        <v>35</v>
      </c>
      <c r="B9" s="3"/>
      <c r="C9" s="4"/>
      <c r="D9" s="4"/>
      <c r="E9" s="4"/>
      <c r="F9" s="4"/>
      <c r="G9" s="4"/>
    </row>
    <row r="10" spans="1:7" x14ac:dyDescent="0.25">
      <c r="A10" s="2" t="s">
        <v>36</v>
      </c>
      <c r="B10" s="3"/>
      <c r="C10" s="4"/>
      <c r="D10" s="4"/>
      <c r="E10" s="4"/>
      <c r="F10" s="4"/>
      <c r="G10" s="4"/>
    </row>
    <row r="11" spans="1:7" x14ac:dyDescent="0.25">
      <c r="A11" s="2" t="s">
        <v>37</v>
      </c>
      <c r="B11" s="3"/>
      <c r="C11" s="4"/>
      <c r="D11" s="6"/>
      <c r="E11" s="4"/>
      <c r="F11" s="4"/>
      <c r="G11" s="4"/>
    </row>
    <row r="12" spans="1:7" x14ac:dyDescent="0.25">
      <c r="A12" s="2" t="s">
        <v>38</v>
      </c>
      <c r="B12" s="3"/>
      <c r="C12" s="4"/>
      <c r="D12" s="4"/>
      <c r="E12" s="4"/>
      <c r="F12" s="4"/>
      <c r="G12" s="4"/>
    </row>
    <row r="13" spans="1:7" x14ac:dyDescent="0.25">
      <c r="A13" s="2" t="s">
        <v>39</v>
      </c>
      <c r="B13" s="3"/>
      <c r="C13" s="4"/>
      <c r="D13" s="2"/>
      <c r="E13" s="4"/>
      <c r="F13" s="4"/>
      <c r="G13" s="4"/>
    </row>
    <row r="14" spans="1:7" x14ac:dyDescent="0.25">
      <c r="A14" s="2" t="s">
        <v>40</v>
      </c>
      <c r="B14" s="2"/>
      <c r="C14" s="4"/>
      <c r="D14" s="4"/>
      <c r="E14" s="4"/>
      <c r="F14" s="4"/>
      <c r="G14" s="7"/>
    </row>
    <row r="15" spans="1:7" x14ac:dyDescent="0.25">
      <c r="F15" s="8">
        <f>SUM(F2:F14)</f>
        <v>586503.92999999993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JUNIO</vt:lpstr>
      <vt:lpstr>MAYO</vt:lpstr>
      <vt:lpstr>CNSR</vt:lpstr>
      <vt:lpstr>RD REBAGLIATI</vt:lpstr>
      <vt:lpstr>RA HUÁNUCO</vt:lpstr>
      <vt:lpstr>RD ALMENARA</vt:lpstr>
      <vt:lpstr>Rubros</vt:lpstr>
      <vt:lpstr>CNSR!Área_de_impresión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Lobato Celestino Milagros</dc:creator>
  <cp:lastModifiedBy>wilder.marcos</cp:lastModifiedBy>
  <cp:lastPrinted>2017-01-09T22:01:15Z</cp:lastPrinted>
  <dcterms:created xsi:type="dcterms:W3CDTF">2016-04-25T16:03:14Z</dcterms:created>
  <dcterms:modified xsi:type="dcterms:W3CDTF">2017-07-10T16:16:34Z</dcterms:modified>
</cp:coreProperties>
</file>