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cl.indagacion3\Desktop\PAC MODIFICACIONES EXCEL\"/>
    </mc:Choice>
  </mc:AlternateContent>
  <bookViews>
    <workbookView xWindow="0" yWindow="0" windowWidth="28800" windowHeight="11130"/>
  </bookViews>
  <sheets>
    <sheet name="Desagregado por Valor y Red" sheetId="6" r:id="rId1"/>
    <sheet name="INCL. y EXCL. 1ER TRIM.2022" sheetId="1" r:id="rId2"/>
  </sheets>
  <definedNames>
    <definedName name="_xlnm._FilterDatabase" localSheetId="1" hidden="1">'INCL. y EXCL. 1ER TRIM.2022'!$B$3:$M$93</definedName>
    <definedName name="_xlnm.Print_Titles" localSheetId="1">'INCL. y EXCL. 1ER TRIM.2022'!$1:$3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6" l="1"/>
  <c r="E38" i="6"/>
  <c r="D38" i="6"/>
  <c r="C38" i="6"/>
  <c r="J74" i="1" l="1"/>
  <c r="J71" i="1"/>
  <c r="J69" i="1"/>
  <c r="J66" i="1"/>
  <c r="J52" i="1" l="1"/>
  <c r="I90" i="1"/>
  <c r="I88" i="1"/>
  <c r="I84" i="1"/>
  <c r="I79" i="1"/>
  <c r="I76" i="1"/>
  <c r="I74" i="1"/>
  <c r="I71" i="1"/>
  <c r="I69" i="1"/>
  <c r="I66" i="1"/>
  <c r="I64" i="1"/>
  <c r="I57" i="1"/>
  <c r="I52" i="1"/>
  <c r="J49" i="1"/>
  <c r="I49" i="1"/>
  <c r="J45" i="1"/>
  <c r="I45" i="1"/>
  <c r="I43" i="1"/>
  <c r="I40" i="1"/>
  <c r="I38" i="1"/>
  <c r="I37" i="1"/>
  <c r="I33" i="1"/>
  <c r="J30" i="1"/>
  <c r="I30" i="1"/>
  <c r="I25" i="1"/>
  <c r="I19" i="1"/>
  <c r="J13" i="1"/>
  <c r="I13" i="1"/>
  <c r="I11" i="1" l="1"/>
  <c r="H93" i="1"/>
  <c r="J6" i="1"/>
  <c r="I6" i="1"/>
  <c r="I5" i="1" l="1"/>
  <c r="I4" i="1"/>
  <c r="G93" i="1" l="1"/>
  <c r="F93" i="1"/>
  <c r="E93" i="1"/>
  <c r="J93" i="1" l="1"/>
  <c r="I93" i="1"/>
  <c r="I104" i="1" l="1"/>
</calcChain>
</file>

<file path=xl/sharedStrings.xml><?xml version="1.0" encoding="utf-8"?>
<sst xmlns="http://schemas.openxmlformats.org/spreadsheetml/2006/main" count="378" uniqueCount="216">
  <si>
    <t>N° Resolución</t>
  </si>
  <si>
    <t>DEPENDENCIA SOLICITANTE</t>
  </si>
  <si>
    <t>Número total de procesos incluidos</t>
  </si>
  <si>
    <t xml:space="preserve"> Número total de procesos excluidos</t>
  </si>
  <si>
    <t>Número de rectificaciones</t>
  </si>
  <si>
    <t>Total Incluido
por  Versión
Soles
S/.</t>
  </si>
  <si>
    <t>Versión</t>
  </si>
  <si>
    <t>N°</t>
  </si>
  <si>
    <t>Total Excluido
por Versión
en Soles
S/.</t>
  </si>
  <si>
    <t>Fecha
de
Resolución</t>
  </si>
  <si>
    <t>Fecha de Publicación
en SEACE</t>
  </si>
  <si>
    <t>Red Asistencial Lambayeque</t>
  </si>
  <si>
    <t>Gerencia Central de Logística</t>
  </si>
  <si>
    <t>Red Asistencial Piura</t>
  </si>
  <si>
    <t>TOTAL &gt;&gt;&gt;</t>
  </si>
  <si>
    <t>Red Asistencial Arequipa</t>
  </si>
  <si>
    <t>Red Asistencial Cajamarca</t>
  </si>
  <si>
    <t>Red Asistencial Loreto</t>
  </si>
  <si>
    <t>Red Prestacional Almenara</t>
  </si>
  <si>
    <t>Centro Nacional de Salud Renal</t>
  </si>
  <si>
    <t>Central de Abastecimiento de Bienes Estratégicos</t>
  </si>
  <si>
    <t>Red Asistencial Tacna</t>
  </si>
  <si>
    <t>Red Asistencial Amazonas</t>
  </si>
  <si>
    <t>Red Asistencial Ica</t>
  </si>
  <si>
    <t>Red Asistencial Puno</t>
  </si>
  <si>
    <t>Red Asistencial Ancash</t>
  </si>
  <si>
    <t>25va. Versión</t>
  </si>
  <si>
    <t>26va. Versión</t>
  </si>
  <si>
    <t>27va. Versión</t>
  </si>
  <si>
    <t>Red Asistencial Pasco</t>
  </si>
  <si>
    <t>Red Prestacional Rebagliati</t>
  </si>
  <si>
    <t>Red Asistencial Cusco</t>
  </si>
  <si>
    <t>Red Asistencial Juliaca</t>
  </si>
  <si>
    <t>Red Asistencial Huaraz</t>
  </si>
  <si>
    <t>Redes Asistenciales</t>
  </si>
  <si>
    <t>N° Procesos Incluidos</t>
  </si>
  <si>
    <t>N° Procesos Excluidos</t>
  </si>
  <si>
    <t>Total Incluido
por Red
Soles
S/.</t>
  </si>
  <si>
    <t>Total Excluido
por Red
Soles
S/.</t>
  </si>
  <si>
    <t>Valor Procesos Incluidos
S/.</t>
  </si>
  <si>
    <t>Valor Procesos Excluidos
S/.</t>
  </si>
  <si>
    <t>1era. Versión</t>
  </si>
  <si>
    <t>2da. Versión</t>
  </si>
  <si>
    <t>3ra. Versión</t>
  </si>
  <si>
    <t>4ta. Versión</t>
  </si>
  <si>
    <t>5ta. Versión</t>
  </si>
  <si>
    <t>6ta. Versión</t>
  </si>
  <si>
    <t>7ma. Versión</t>
  </si>
  <si>
    <t>8va. Versión</t>
  </si>
  <si>
    <t>9na. Versión</t>
  </si>
  <si>
    <t>10ma. Versión</t>
  </si>
  <si>
    <t>11va. Versión</t>
  </si>
  <si>
    <t>12va. Versión</t>
  </si>
  <si>
    <t>13va. Versión</t>
  </si>
  <si>
    <t>14va. Versión</t>
  </si>
  <si>
    <t>15va. Versión</t>
  </si>
  <si>
    <t>16va. Versión</t>
  </si>
  <si>
    <t>17va. Versión</t>
  </si>
  <si>
    <t>18va. Versión</t>
  </si>
  <si>
    <t>19va. Versión</t>
  </si>
  <si>
    <t>20va. Versión</t>
  </si>
  <si>
    <t>21va. Versión</t>
  </si>
  <si>
    <t>22va. Versión</t>
  </si>
  <si>
    <t>23va. Versión</t>
  </si>
  <si>
    <t>24va. Versión</t>
  </si>
  <si>
    <t>Red Prestacional Sabogal</t>
  </si>
  <si>
    <t>Red Asistencial Ayacucho</t>
  </si>
  <si>
    <t>Red Asistencial Moyobamba</t>
  </si>
  <si>
    <t>Red Asistencial Junin</t>
  </si>
  <si>
    <t>Red Asistencial Apurimac</t>
  </si>
  <si>
    <t>PLAN ANUAL DE CONTRATACIONES DEL 2023 - Mes de Enero a Marzo 2023
(Inclusiones y Exclusiones)</t>
  </si>
  <si>
    <t>19.01.2023</t>
  </si>
  <si>
    <t>26.01.2023</t>
  </si>
  <si>
    <t xml:space="preserve">12-GCL-ESSALUD2023 </t>
  </si>
  <si>
    <t>30.01.2023</t>
  </si>
  <si>
    <t>02.02.2023</t>
  </si>
  <si>
    <t xml:space="preserve">19-GCL-ESSALUD2023 </t>
  </si>
  <si>
    <t xml:space="preserve">22-GCL-ESSALUD2023 </t>
  </si>
  <si>
    <t xml:space="preserve">26-GCL-ESSALUD2023 </t>
  </si>
  <si>
    <t>156-GRPR-ESSALUD2023</t>
  </si>
  <si>
    <t>38-CEABE-ESSALUD-2022</t>
  </si>
  <si>
    <t>08.02.2023</t>
  </si>
  <si>
    <t>03.02.2023</t>
  </si>
  <si>
    <t>02.02.203</t>
  </si>
  <si>
    <t>13.02.2023</t>
  </si>
  <si>
    <t>15.02.2023</t>
  </si>
  <si>
    <t>16.02.2023</t>
  </si>
  <si>
    <t>21.02.2023</t>
  </si>
  <si>
    <t>23.02.2023</t>
  </si>
  <si>
    <t>27.02.2023</t>
  </si>
  <si>
    <t>28.02.2023</t>
  </si>
  <si>
    <t>01.03.2023</t>
  </si>
  <si>
    <t>02.03.2023</t>
  </si>
  <si>
    <t>06.03.2023</t>
  </si>
  <si>
    <t>08.03.2023</t>
  </si>
  <si>
    <t>09.03.2023</t>
  </si>
  <si>
    <t>10.03.2023</t>
  </si>
  <si>
    <t>14.03.2023</t>
  </si>
  <si>
    <t>16.03.2023</t>
  </si>
  <si>
    <t>17.03.2023</t>
  </si>
  <si>
    <t>20.03.2023</t>
  </si>
  <si>
    <t>21.03.2023</t>
  </si>
  <si>
    <t>22.03.2023</t>
  </si>
  <si>
    <t>23.03.2023</t>
  </si>
  <si>
    <t>27.03.2023</t>
  </si>
  <si>
    <t>28.03.2023</t>
  </si>
  <si>
    <t>30.03.2023</t>
  </si>
  <si>
    <t>62GRAPUMO-ESSALUD 2023</t>
  </si>
  <si>
    <t xml:space="preserve">34-GCL-ESSALUD2023 </t>
  </si>
  <si>
    <t>10.02.2023</t>
  </si>
  <si>
    <t>Red Asistencial la Libertad</t>
  </si>
  <si>
    <t>Red Asistencial Moquegua</t>
  </si>
  <si>
    <t>Red Asistencial Ucayali</t>
  </si>
  <si>
    <t>Red Asistencial Huancavelica</t>
  </si>
  <si>
    <t>Red Asistencial Tarapoto</t>
  </si>
  <si>
    <t>Red Asistencial Jaen</t>
  </si>
  <si>
    <t>Red Asistencial Huanuco</t>
  </si>
  <si>
    <t>Instituto Nacional del Corazon</t>
  </si>
  <si>
    <t>Red Asistencial Tumbes</t>
  </si>
  <si>
    <t>Red Asistencial Rebagliati</t>
  </si>
  <si>
    <t>006-GCL-ESSALUD-2023</t>
  </si>
  <si>
    <t>186-GRPA-EESALUD 2023</t>
  </si>
  <si>
    <t>53RACAJ-ESSALUD 2023</t>
  </si>
  <si>
    <t>073-GRACU-ESSALUD 2023</t>
  </si>
  <si>
    <t>39-GCL-ESSALUD 2023</t>
  </si>
  <si>
    <t>18-CNSR-ESSALUD 2023</t>
  </si>
  <si>
    <t>14.02.2023</t>
  </si>
  <si>
    <t>78-RAAP-ESSALUD 2023</t>
  </si>
  <si>
    <t>68-RAAM-ESSALUD 23023</t>
  </si>
  <si>
    <t>58-RAMOY-ESSALUD 2023</t>
  </si>
  <si>
    <t>193-GRATA-ESSALUD 2023</t>
  </si>
  <si>
    <t>56-RACAJ-ESSALUD 2023</t>
  </si>
  <si>
    <t>57-CEABE-ESSALUD 2023</t>
  </si>
  <si>
    <t>74-RAHU-ESSALUD 2023</t>
  </si>
  <si>
    <t>17.02.2023</t>
  </si>
  <si>
    <t>91-GRAPI-ESSALUD 2023</t>
  </si>
  <si>
    <t>93-GRAAN-ESSALUD 2023</t>
  </si>
  <si>
    <t>88-RAAP-ESSALUD 2023</t>
  </si>
  <si>
    <t>209-GRPR-ESSALUD-2023</t>
  </si>
  <si>
    <t>20.02.2023</t>
  </si>
  <si>
    <t>104-GRAJ-ESSALUD 2023</t>
  </si>
  <si>
    <t>22.02.2023</t>
  </si>
  <si>
    <t>034-RAHVCA-ESSALUD 2023</t>
  </si>
  <si>
    <t>65-RATU-ESSALUD 2023</t>
  </si>
  <si>
    <t>49-GCL-ESSALUD 2023</t>
  </si>
  <si>
    <t>24.02.2023</t>
  </si>
  <si>
    <t>218-GRPR-ESSALUD 2023</t>
  </si>
  <si>
    <t>97-GRACU-ESSALUD 2023</t>
  </si>
  <si>
    <t>164-GRAAL-ESSALUD 2023</t>
  </si>
  <si>
    <t>54-GCL-ESSALUD 2023</t>
  </si>
  <si>
    <t>241-GRPA-ESSALUD 2023</t>
  </si>
  <si>
    <t>23-CNSR-ESSALUD 2023</t>
  </si>
  <si>
    <t>327-RAHZ-ESSALUD 2023</t>
  </si>
  <si>
    <t>55-INCOR-ESSALUD 2023</t>
  </si>
  <si>
    <t>59-GCL-ESSALUD 2023</t>
  </si>
  <si>
    <t>116-RAPI-ESSALUD 2023</t>
  </si>
  <si>
    <t>209-GRPL-ESSALUD 2023</t>
  </si>
  <si>
    <t>100-CEABE-ESSALUD 2023</t>
  </si>
  <si>
    <t>123-RAPI-ESSALUD 2023</t>
  </si>
  <si>
    <t>264-RPA-ESSALUD 2023</t>
  </si>
  <si>
    <t>66 GCL-ESSALUD 2023</t>
  </si>
  <si>
    <t>135-GRAJUL-ESSALUD 2023</t>
  </si>
  <si>
    <t>07.03.2023</t>
  </si>
  <si>
    <t>88-RAAY-ESSALUD 2023</t>
  </si>
  <si>
    <t>257-GRATA-ESSALUD 2023</t>
  </si>
  <si>
    <t>304-GRAAR-ESSALUD 2023</t>
  </si>
  <si>
    <t>88-RACAJ-ESSALUD 2023</t>
  </si>
  <si>
    <t>141-RAPI-ESSALUD 2023</t>
  </si>
  <si>
    <t>70 GCL-ESSALUD 2023</t>
  </si>
  <si>
    <t>79-JAEN-ESSALUD 2023</t>
  </si>
  <si>
    <t>03.03.2023</t>
  </si>
  <si>
    <t>98-GRALO-ESSALUD 2023</t>
  </si>
  <si>
    <t>90 GRPS-ESSALUD 2023</t>
  </si>
  <si>
    <t>64-INCOR-ESSALUD 2023</t>
  </si>
  <si>
    <t>62-HVCA-ESSALUD 2023</t>
  </si>
  <si>
    <t>314-RPA-ESSALUD 2023</t>
  </si>
  <si>
    <t>106-GRALO-ESSALUD 2023</t>
  </si>
  <si>
    <t>343-RAAR-ESSALUD 2023</t>
  </si>
  <si>
    <t>13.03.2023</t>
  </si>
  <si>
    <t>75-GCL-ESSAUD 2023</t>
  </si>
  <si>
    <t>11.03.2023</t>
  </si>
  <si>
    <t>79-GCL-ESSALUD 2023</t>
  </si>
  <si>
    <t>265-RAICA-ESSALUD 2023</t>
  </si>
  <si>
    <t>94-DRAAM-ESSALUD 2023</t>
  </si>
  <si>
    <t>128-GRAAN-ESSALUD 2023</t>
  </si>
  <si>
    <t>269-GRPR-ESSALUD 2023</t>
  </si>
  <si>
    <t>348-GRPA-ESSALUD 2023</t>
  </si>
  <si>
    <t>196-RPS-ESSALUD 2023</t>
  </si>
  <si>
    <t>116 CEABE-ESSALUD 2023</t>
  </si>
  <si>
    <t>110-RACAJ-ESSALUD 2023</t>
  </si>
  <si>
    <t>125-RAHU-ESSALUD 2023</t>
  </si>
  <si>
    <t>15.03.2023</t>
  </si>
  <si>
    <t>081-RAJAEN-ESSALUD 2023</t>
  </si>
  <si>
    <t>70 GCL -ESSALUD 2023</t>
  </si>
  <si>
    <t>17.05.2023</t>
  </si>
  <si>
    <t>DRAMOQ-ESSALUD 2023</t>
  </si>
  <si>
    <t>103-RATAR -ESSALUD 2023</t>
  </si>
  <si>
    <t>352-GRPA-ESSALUD 2023</t>
  </si>
  <si>
    <t>95 GCL-ESSALUD 2023</t>
  </si>
  <si>
    <t>165-RAPI-ESSALUD 2023</t>
  </si>
  <si>
    <t>356-GRPR-ESSALUD 2023</t>
  </si>
  <si>
    <t>130-RAUC-ESSALUD 2023</t>
  </si>
  <si>
    <t>67-HVCA-ESSALUD 2023</t>
  </si>
  <si>
    <t>24.03.2023</t>
  </si>
  <si>
    <t>199 GRAJUL-ESSALUD 2023</t>
  </si>
  <si>
    <t>177-MOQ-ESSALUD 2023</t>
  </si>
  <si>
    <t>93-RAPA-ESSALUD 2023</t>
  </si>
  <si>
    <t>108-PUNO-ESSALUD 2023</t>
  </si>
  <si>
    <t>102-GCL-ESSALUD 2023</t>
  </si>
  <si>
    <t>126-GRACU-ESSALUD 2023</t>
  </si>
  <si>
    <t>29.03.2023</t>
  </si>
  <si>
    <t>398 RPA-ESSALUD 2023</t>
  </si>
  <si>
    <t>136-138-RAAP-ESSALUD 2023</t>
  </si>
  <si>
    <t>222-RALL-ESSALUD 2023</t>
  </si>
  <si>
    <t>31.03.2023</t>
  </si>
  <si>
    <t>Desagregado Valorizado por Red Asistencial, Centros Especializados y CEABE que solicitaron Inclusiones y Exclusiones al  PAC 2023 - 1er.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</si>
</sst>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9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rgb="FF333333"/>
      <name val="Trebuchet MS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8"/>
      <color rgb="FF333333"/>
      <name val="Trebuchet MS"/>
      <family val="2"/>
    </font>
    <font>
      <sz val="10"/>
      <color theme="1"/>
      <name val="Trebuchet MS"/>
      <family val="2"/>
    </font>
    <font>
      <sz val="9"/>
      <color rgb="FF333333"/>
      <name val="Trebuchet MS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333333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/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13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" fillId="8" borderId="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 indent="1"/>
    </xf>
    <xf numFmtId="4" fontId="5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4" fontId="11" fillId="6" borderId="7" xfId="0" applyNumberFormat="1" applyFont="1" applyFill="1" applyBorder="1" applyAlignment="1">
      <alignment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4" fontId="11" fillId="6" borderId="7" xfId="0" applyNumberFormat="1" applyFont="1" applyFill="1" applyBorder="1" applyAlignment="1">
      <alignment horizontal="right" vertical="center"/>
    </xf>
    <xf numFmtId="49" fontId="15" fillId="0" borderId="7" xfId="0" applyNumberFormat="1" applyFont="1" applyBorder="1" applyAlignment="1">
      <alignment horizontal="left" vertical="center"/>
    </xf>
    <xf numFmtId="4" fontId="11" fillId="6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18" fillId="0" borderId="7" xfId="0" applyNumberFormat="1" applyFont="1" applyBorder="1"/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4" fontId="14" fillId="0" borderId="7" xfId="0" applyNumberFormat="1" applyFont="1" applyBorder="1" applyAlignment="1">
      <alignment horizontal="left" vertical="center"/>
    </xf>
    <xf numFmtId="0" fontId="15" fillId="0" borderId="7" xfId="0" applyFont="1" applyBorder="1"/>
    <xf numFmtId="16" fontId="14" fillId="0" borderId="7" xfId="0" applyNumberFormat="1" applyFont="1" applyBorder="1" applyAlignment="1">
      <alignment horizontal="center" vertical="center"/>
    </xf>
    <xf numFmtId="0" fontId="15" fillId="6" borderId="7" xfId="0" applyFont="1" applyFill="1" applyBorder="1"/>
    <xf numFmtId="3" fontId="15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4" fontId="11" fillId="6" borderId="8" xfId="0" applyNumberFormat="1" applyFont="1" applyFill="1" applyBorder="1" applyAlignment="1">
      <alignment vertical="center"/>
    </xf>
    <xf numFmtId="4" fontId="11" fillId="6" borderId="8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4" fontId="11" fillId="6" borderId="13" xfId="0" applyNumberFormat="1" applyFont="1" applyFill="1" applyBorder="1" applyAlignment="1">
      <alignment horizontal="right" vertical="center"/>
    </xf>
    <xf numFmtId="49" fontId="15" fillId="0" borderId="10" xfId="0" applyNumberFormat="1" applyFont="1" applyBorder="1" applyAlignment="1">
      <alignment horizontal="left" vertical="center"/>
    </xf>
    <xf numFmtId="4" fontId="11" fillId="6" borderId="10" xfId="0" applyNumberFormat="1" applyFont="1" applyFill="1" applyBorder="1" applyAlignment="1">
      <alignment horizontal="right" vertical="center"/>
    </xf>
    <xf numFmtId="4" fontId="11" fillId="6" borderId="10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11" fillId="6" borderId="13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4" fontId="11" fillId="6" borderId="13" xfId="0" applyNumberFormat="1" applyFont="1" applyFill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4" fontId="11" fillId="6" borderId="10" xfId="0" applyNumberFormat="1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" fontId="14" fillId="0" borderId="8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vertical="center"/>
    </xf>
    <xf numFmtId="3" fontId="12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left" vertical="center"/>
    </xf>
    <xf numFmtId="0" fontId="15" fillId="0" borderId="10" xfId="0" applyFont="1" applyBorder="1"/>
    <xf numFmtId="0" fontId="15" fillId="0" borderId="13" xfId="0" applyFont="1" applyBorder="1"/>
    <xf numFmtId="4" fontId="0" fillId="0" borderId="13" xfId="0" applyNumberFormat="1" applyBorder="1" applyAlignment="1">
      <alignment vertical="center"/>
    </xf>
    <xf numFmtId="0" fontId="3" fillId="0" borderId="13" xfId="0" applyFont="1" applyBorder="1"/>
    <xf numFmtId="4" fontId="14" fillId="0" borderId="13" xfId="0" applyNumberFormat="1" applyFont="1" applyBorder="1" applyAlignment="1">
      <alignment horizontal="left" vertical="center"/>
    </xf>
    <xf numFmtId="16" fontId="14" fillId="0" borderId="13" xfId="0" applyNumberFormat="1" applyFont="1" applyBorder="1" applyAlignment="1">
      <alignment horizontal="center" vertical="center"/>
    </xf>
    <xf numFmtId="16" fontId="14" fillId="0" borderId="10" xfId="0" applyNumberFormat="1" applyFont="1" applyBorder="1" applyAlignment="1">
      <alignment horizontal="center" vertical="center"/>
    </xf>
    <xf numFmtId="0" fontId="15" fillId="6" borderId="10" xfId="0" applyFont="1" applyFill="1" applyBorder="1"/>
    <xf numFmtId="0" fontId="0" fillId="0" borderId="7" xfId="0" applyBorder="1" applyAlignment="1">
      <alignment horizontal="center" vertical="center"/>
    </xf>
    <xf numFmtId="0" fontId="0" fillId="0" borderId="7" xfId="0" applyBorder="1"/>
    <xf numFmtId="4" fontId="0" fillId="0" borderId="7" xfId="0" applyNumberFormat="1" applyBorder="1"/>
    <xf numFmtId="3" fontId="0" fillId="0" borderId="7" xfId="0" applyNumberFormat="1" applyBorder="1" applyAlignment="1">
      <alignment horizontal="center" vertical="center"/>
    </xf>
    <xf numFmtId="169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  <color rgb="FFFFFFCC"/>
      <color rgb="FF66FFFF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K16" sqref="K16"/>
    </sheetView>
  </sheetViews>
  <sheetFormatPr baseColWidth="10" defaultRowHeight="15" x14ac:dyDescent="0.25"/>
  <cols>
    <col min="1" max="1" width="3.140625" bestFit="1" customWidth="1"/>
    <col min="2" max="2" width="45.7109375" customWidth="1"/>
    <col min="3" max="3" width="10.140625" bestFit="1" customWidth="1"/>
    <col min="4" max="4" width="17.5703125" customWidth="1"/>
    <col min="5" max="5" width="11.140625" customWidth="1"/>
    <col min="6" max="6" width="16.42578125" customWidth="1"/>
  </cols>
  <sheetData>
    <row r="1" spans="1:6" ht="47.25" customHeight="1" x14ac:dyDescent="0.25">
      <c r="A1" s="39" t="s">
        <v>215</v>
      </c>
      <c r="B1" s="39"/>
      <c r="C1" s="39"/>
      <c r="D1" s="39"/>
      <c r="E1" s="39"/>
      <c r="F1" s="39"/>
    </row>
    <row r="2" spans="1:6" ht="15.75" thickBot="1" x14ac:dyDescent="0.3"/>
    <row r="3" spans="1:6" ht="38.25" x14ac:dyDescent="0.25">
      <c r="A3" s="33" t="s">
        <v>7</v>
      </c>
      <c r="B3" s="33" t="s">
        <v>34</v>
      </c>
      <c r="C3" s="34" t="s">
        <v>35</v>
      </c>
      <c r="D3" s="34" t="s">
        <v>39</v>
      </c>
      <c r="E3" s="35" t="s">
        <v>36</v>
      </c>
      <c r="F3" s="35" t="s">
        <v>40</v>
      </c>
    </row>
    <row r="4" spans="1:6" x14ac:dyDescent="0.25">
      <c r="A4" s="123">
        <v>1</v>
      </c>
      <c r="B4" s="124" t="s">
        <v>20</v>
      </c>
      <c r="C4" s="123">
        <v>49</v>
      </c>
      <c r="D4" s="125">
        <v>343270542.64999998</v>
      </c>
      <c r="E4" s="124">
        <v>17</v>
      </c>
      <c r="F4" s="125">
        <v>714303696.60000002</v>
      </c>
    </row>
    <row r="5" spans="1:6" x14ac:dyDescent="0.25">
      <c r="A5" s="123">
        <v>2</v>
      </c>
      <c r="B5" s="124" t="s">
        <v>19</v>
      </c>
      <c r="C5" s="123">
        <v>5</v>
      </c>
      <c r="D5" s="125">
        <v>1201775</v>
      </c>
      <c r="E5" s="124">
        <v>0</v>
      </c>
      <c r="F5" s="127">
        <v>0</v>
      </c>
    </row>
    <row r="6" spans="1:6" x14ac:dyDescent="0.25">
      <c r="A6" s="123">
        <v>3</v>
      </c>
      <c r="B6" s="124" t="s">
        <v>12</v>
      </c>
      <c r="C6" s="126">
        <v>1409</v>
      </c>
      <c r="D6" s="125">
        <v>1181212871.0200002</v>
      </c>
      <c r="E6" s="124">
        <v>1</v>
      </c>
      <c r="F6" s="125">
        <v>90000</v>
      </c>
    </row>
    <row r="7" spans="1:6" x14ac:dyDescent="0.25">
      <c r="A7" s="123">
        <v>4</v>
      </c>
      <c r="B7" s="124" t="s">
        <v>117</v>
      </c>
      <c r="C7" s="123">
        <v>4</v>
      </c>
      <c r="D7" s="125">
        <v>1500120</v>
      </c>
      <c r="E7" s="124">
        <v>0</v>
      </c>
      <c r="F7" s="125">
        <v>0</v>
      </c>
    </row>
    <row r="8" spans="1:6" x14ac:dyDescent="0.25">
      <c r="A8" s="123">
        <v>5</v>
      </c>
      <c r="B8" s="124" t="s">
        <v>22</v>
      </c>
      <c r="C8" s="123">
        <v>9</v>
      </c>
      <c r="D8" s="125">
        <v>3732935.8200000003</v>
      </c>
      <c r="E8" s="124">
        <v>0</v>
      </c>
      <c r="F8" s="125">
        <v>0</v>
      </c>
    </row>
    <row r="9" spans="1:6" x14ac:dyDescent="0.25">
      <c r="A9" s="123">
        <v>6</v>
      </c>
      <c r="B9" s="124" t="s">
        <v>25</v>
      </c>
      <c r="C9" s="123">
        <v>8</v>
      </c>
      <c r="D9" s="125">
        <v>5592852.2000000002</v>
      </c>
      <c r="E9" s="124">
        <v>1</v>
      </c>
      <c r="F9" s="125">
        <v>241666</v>
      </c>
    </row>
    <row r="10" spans="1:6" x14ac:dyDescent="0.25">
      <c r="A10" s="123">
        <v>7</v>
      </c>
      <c r="B10" s="124" t="s">
        <v>69</v>
      </c>
      <c r="C10" s="123">
        <v>4</v>
      </c>
      <c r="D10" s="125">
        <v>526448.94999999995</v>
      </c>
      <c r="E10" s="124">
        <v>0</v>
      </c>
      <c r="F10" s="125">
        <v>0</v>
      </c>
    </row>
    <row r="11" spans="1:6" x14ac:dyDescent="0.25">
      <c r="A11" s="123">
        <v>8</v>
      </c>
      <c r="B11" s="124" t="s">
        <v>15</v>
      </c>
      <c r="C11" s="123">
        <v>15</v>
      </c>
      <c r="D11" s="125">
        <v>5390108.8300000001</v>
      </c>
      <c r="E11" s="124">
        <v>0</v>
      </c>
      <c r="F11" s="125">
        <v>0</v>
      </c>
    </row>
    <row r="12" spans="1:6" x14ac:dyDescent="0.25">
      <c r="A12" s="123">
        <v>9</v>
      </c>
      <c r="B12" s="124" t="s">
        <v>66</v>
      </c>
      <c r="C12" s="123">
        <v>1</v>
      </c>
      <c r="D12" s="125">
        <v>543851</v>
      </c>
      <c r="E12" s="124">
        <v>0</v>
      </c>
      <c r="F12" s="125">
        <v>0</v>
      </c>
    </row>
    <row r="13" spans="1:6" x14ac:dyDescent="0.25">
      <c r="A13" s="123">
        <v>10</v>
      </c>
      <c r="B13" s="124" t="s">
        <v>16</v>
      </c>
      <c r="C13" s="123">
        <v>8</v>
      </c>
      <c r="D13" s="125">
        <v>978806.3</v>
      </c>
      <c r="E13" s="124">
        <v>0</v>
      </c>
      <c r="F13" s="125">
        <v>0</v>
      </c>
    </row>
    <row r="14" spans="1:6" x14ac:dyDescent="0.25">
      <c r="A14" s="123">
        <v>11</v>
      </c>
      <c r="B14" s="124" t="s">
        <v>31</v>
      </c>
      <c r="C14" s="123">
        <v>11</v>
      </c>
      <c r="D14" s="125">
        <v>5615205.4199999999</v>
      </c>
      <c r="E14" s="124">
        <v>0</v>
      </c>
      <c r="F14" s="125">
        <v>0</v>
      </c>
    </row>
    <row r="15" spans="1:6" x14ac:dyDescent="0.25">
      <c r="A15" s="123">
        <v>12</v>
      </c>
      <c r="B15" s="124" t="s">
        <v>113</v>
      </c>
      <c r="C15" s="123">
        <v>8</v>
      </c>
      <c r="D15" s="125">
        <v>1709279.6</v>
      </c>
      <c r="E15" s="124">
        <v>2</v>
      </c>
      <c r="F15" s="125">
        <v>340000</v>
      </c>
    </row>
    <row r="16" spans="1:6" x14ac:dyDescent="0.25">
      <c r="A16" s="123">
        <v>13</v>
      </c>
      <c r="B16" s="124" t="s">
        <v>116</v>
      </c>
      <c r="C16" s="123">
        <v>11</v>
      </c>
      <c r="D16" s="125">
        <v>2833565.91</v>
      </c>
      <c r="E16" s="124">
        <v>0</v>
      </c>
      <c r="F16" s="125">
        <v>0</v>
      </c>
    </row>
    <row r="17" spans="1:6" x14ac:dyDescent="0.25">
      <c r="A17" s="123">
        <v>14</v>
      </c>
      <c r="B17" s="124" t="s">
        <v>33</v>
      </c>
      <c r="C17" s="123">
        <v>16</v>
      </c>
      <c r="D17" s="125">
        <v>9985260</v>
      </c>
      <c r="E17" s="124">
        <v>0</v>
      </c>
      <c r="F17" s="125">
        <v>0</v>
      </c>
    </row>
    <row r="18" spans="1:6" x14ac:dyDescent="0.25">
      <c r="A18" s="123">
        <v>15</v>
      </c>
      <c r="B18" s="124" t="s">
        <v>23</v>
      </c>
      <c r="C18" s="123">
        <v>4</v>
      </c>
      <c r="D18" s="125">
        <v>679841.47</v>
      </c>
      <c r="E18" s="124">
        <v>0</v>
      </c>
      <c r="F18" s="125">
        <v>0</v>
      </c>
    </row>
    <row r="19" spans="1:6" x14ac:dyDescent="0.25">
      <c r="A19" s="123">
        <v>16</v>
      </c>
      <c r="B19" s="124" t="s">
        <v>115</v>
      </c>
      <c r="C19" s="123">
        <v>6</v>
      </c>
      <c r="D19" s="125">
        <v>2267872.91</v>
      </c>
      <c r="E19" s="124">
        <v>0</v>
      </c>
      <c r="F19" s="125">
        <v>0</v>
      </c>
    </row>
    <row r="20" spans="1:6" x14ac:dyDescent="0.25">
      <c r="A20" s="123">
        <v>17</v>
      </c>
      <c r="B20" s="124" t="s">
        <v>32</v>
      </c>
      <c r="C20" s="123">
        <v>8</v>
      </c>
      <c r="D20" s="125">
        <v>1116578.1000000001</v>
      </c>
      <c r="E20" s="124">
        <v>0</v>
      </c>
      <c r="F20" s="125">
        <v>0</v>
      </c>
    </row>
    <row r="21" spans="1:6" x14ac:dyDescent="0.25">
      <c r="A21" s="123">
        <v>18</v>
      </c>
      <c r="B21" s="124" t="s">
        <v>68</v>
      </c>
      <c r="C21" s="123">
        <v>5</v>
      </c>
      <c r="D21" s="125">
        <v>1027315.4600000001</v>
      </c>
      <c r="E21" s="124">
        <v>0</v>
      </c>
      <c r="F21" s="125">
        <v>0</v>
      </c>
    </row>
    <row r="22" spans="1:6" x14ac:dyDescent="0.25">
      <c r="A22" s="123">
        <v>19</v>
      </c>
      <c r="B22" s="124" t="s">
        <v>110</v>
      </c>
      <c r="C22" s="123">
        <v>36</v>
      </c>
      <c r="D22" s="125">
        <v>71955823.670000002</v>
      </c>
      <c r="E22" s="124">
        <v>0</v>
      </c>
      <c r="F22" s="125">
        <v>0</v>
      </c>
    </row>
    <row r="23" spans="1:6" x14ac:dyDescent="0.25">
      <c r="A23" s="123">
        <v>20</v>
      </c>
      <c r="B23" s="124" t="s">
        <v>11</v>
      </c>
      <c r="C23" s="123">
        <v>10</v>
      </c>
      <c r="D23" s="125">
        <v>11341778.180000002</v>
      </c>
      <c r="E23" s="124">
        <v>0</v>
      </c>
      <c r="F23" s="125">
        <v>0</v>
      </c>
    </row>
    <row r="24" spans="1:6" x14ac:dyDescent="0.25">
      <c r="A24" s="123">
        <v>21</v>
      </c>
      <c r="B24" s="124" t="s">
        <v>17</v>
      </c>
      <c r="C24" s="123">
        <v>2</v>
      </c>
      <c r="D24" s="125">
        <v>8358748.79</v>
      </c>
      <c r="E24" s="124">
        <v>0</v>
      </c>
      <c r="F24" s="125">
        <v>0</v>
      </c>
    </row>
    <row r="25" spans="1:6" x14ac:dyDescent="0.25">
      <c r="A25" s="123">
        <v>22</v>
      </c>
      <c r="B25" s="124" t="s">
        <v>111</v>
      </c>
      <c r="C25" s="123">
        <v>2</v>
      </c>
      <c r="D25" s="125">
        <v>471100</v>
      </c>
      <c r="E25" s="124">
        <v>0</v>
      </c>
      <c r="F25" s="125">
        <v>0</v>
      </c>
    </row>
    <row r="26" spans="1:6" x14ac:dyDescent="0.25">
      <c r="A26" s="123">
        <v>23</v>
      </c>
      <c r="B26" s="124" t="s">
        <v>67</v>
      </c>
      <c r="C26" s="123">
        <v>2</v>
      </c>
      <c r="D26" s="125">
        <v>188080</v>
      </c>
      <c r="E26" s="124">
        <v>0</v>
      </c>
      <c r="F26" s="125">
        <v>0</v>
      </c>
    </row>
    <row r="27" spans="1:6" x14ac:dyDescent="0.25">
      <c r="A27" s="123">
        <v>24</v>
      </c>
      <c r="B27" s="124" t="s">
        <v>29</v>
      </c>
      <c r="C27" s="123">
        <v>6</v>
      </c>
      <c r="D27" s="125">
        <v>564156.87000000011</v>
      </c>
      <c r="E27" s="124">
        <v>0</v>
      </c>
      <c r="F27" s="125">
        <v>0</v>
      </c>
    </row>
    <row r="28" spans="1:6" x14ac:dyDescent="0.25">
      <c r="A28" s="123">
        <v>25</v>
      </c>
      <c r="B28" s="124" t="s">
        <v>13</v>
      </c>
      <c r="C28" s="123">
        <v>24</v>
      </c>
      <c r="D28" s="125">
        <v>16769226.359999999</v>
      </c>
      <c r="E28" s="124">
        <v>7</v>
      </c>
      <c r="F28" s="125">
        <v>72956499.929999992</v>
      </c>
    </row>
    <row r="29" spans="1:6" x14ac:dyDescent="0.25">
      <c r="A29" s="123">
        <v>26</v>
      </c>
      <c r="B29" s="124" t="s">
        <v>24</v>
      </c>
      <c r="C29" s="123">
        <v>6</v>
      </c>
      <c r="D29" s="125">
        <v>1134278</v>
      </c>
      <c r="E29" s="124">
        <v>0</v>
      </c>
      <c r="F29" s="125">
        <v>0</v>
      </c>
    </row>
    <row r="30" spans="1:6" x14ac:dyDescent="0.25">
      <c r="A30" s="123">
        <v>27</v>
      </c>
      <c r="B30" s="124" t="s">
        <v>119</v>
      </c>
      <c r="C30" s="123">
        <v>2</v>
      </c>
      <c r="D30" s="125">
        <v>2328298.2000000002</v>
      </c>
      <c r="E30" s="124">
        <v>0</v>
      </c>
      <c r="F30" s="125">
        <v>0</v>
      </c>
    </row>
    <row r="31" spans="1:6" x14ac:dyDescent="0.25">
      <c r="A31" s="123">
        <v>28</v>
      </c>
      <c r="B31" s="124" t="s">
        <v>21</v>
      </c>
      <c r="C31" s="123">
        <v>4</v>
      </c>
      <c r="D31" s="125">
        <v>1116487.2</v>
      </c>
      <c r="E31" s="124">
        <v>2</v>
      </c>
      <c r="F31" s="125">
        <v>278750</v>
      </c>
    </row>
    <row r="32" spans="1:6" x14ac:dyDescent="0.25">
      <c r="A32" s="123">
        <v>29</v>
      </c>
      <c r="B32" s="124" t="s">
        <v>114</v>
      </c>
      <c r="C32" s="123">
        <v>1</v>
      </c>
      <c r="D32" s="125">
        <v>1016880.87</v>
      </c>
      <c r="E32" s="124">
        <v>0</v>
      </c>
      <c r="F32" s="125">
        <v>0</v>
      </c>
    </row>
    <row r="33" spans="1:6" x14ac:dyDescent="0.25">
      <c r="A33" s="123">
        <v>30</v>
      </c>
      <c r="B33" s="124" t="s">
        <v>118</v>
      </c>
      <c r="C33" s="123">
        <v>1</v>
      </c>
      <c r="D33" s="125">
        <v>113004</v>
      </c>
      <c r="E33" s="124">
        <v>0</v>
      </c>
      <c r="F33" s="125">
        <v>0</v>
      </c>
    </row>
    <row r="34" spans="1:6" x14ac:dyDescent="0.25">
      <c r="A34" s="123">
        <v>31</v>
      </c>
      <c r="B34" s="124" t="s">
        <v>112</v>
      </c>
      <c r="C34" s="123">
        <v>1</v>
      </c>
      <c r="D34" s="125">
        <v>118944</v>
      </c>
      <c r="E34" s="124">
        <v>0</v>
      </c>
      <c r="F34" s="125">
        <v>0</v>
      </c>
    </row>
    <row r="35" spans="1:6" x14ac:dyDescent="0.25">
      <c r="A35" s="123">
        <v>32</v>
      </c>
      <c r="B35" s="124" t="s">
        <v>18</v>
      </c>
      <c r="C35" s="123">
        <v>43</v>
      </c>
      <c r="D35" s="125">
        <v>19913261.850000001</v>
      </c>
      <c r="E35" s="124">
        <v>8</v>
      </c>
      <c r="F35" s="125">
        <v>7828905.2300000004</v>
      </c>
    </row>
    <row r="36" spans="1:6" x14ac:dyDescent="0.25">
      <c r="A36" s="123">
        <v>33</v>
      </c>
      <c r="B36" s="124" t="s">
        <v>30</v>
      </c>
      <c r="C36" s="123">
        <v>8</v>
      </c>
      <c r="D36" s="125">
        <v>10796012.08</v>
      </c>
      <c r="E36" s="124">
        <v>0</v>
      </c>
      <c r="F36" s="125">
        <v>0</v>
      </c>
    </row>
    <row r="37" spans="1:6" x14ac:dyDescent="0.25">
      <c r="A37" s="123">
        <v>34</v>
      </c>
      <c r="B37" s="124" t="s">
        <v>65</v>
      </c>
      <c r="C37" s="123">
        <v>8</v>
      </c>
      <c r="D37" s="125">
        <v>1974964.88</v>
      </c>
      <c r="E37" s="124">
        <v>0</v>
      </c>
      <c r="F37" s="125">
        <v>0</v>
      </c>
    </row>
    <row r="38" spans="1:6" ht="16.5" thickBot="1" x14ac:dyDescent="0.3">
      <c r="A38" s="37" t="s">
        <v>14</v>
      </c>
      <c r="B38" s="38"/>
      <c r="C38" s="36">
        <f>SUM(C4:C37)</f>
        <v>1737</v>
      </c>
      <c r="D38" s="32">
        <f>SUM(D4:D37)</f>
        <v>1717346275.5899999</v>
      </c>
      <c r="E38" s="31">
        <f>SUM(E4:E37)</f>
        <v>38</v>
      </c>
      <c r="F38" s="32">
        <f>SUM(F4:F37)</f>
        <v>796039517.75999999</v>
      </c>
    </row>
  </sheetData>
  <sortState ref="B4:F30">
    <sortCondition descending="1" ref="D4:D30"/>
  </sortState>
  <mergeCells count="2">
    <mergeCell ref="A38:B38"/>
    <mergeCell ref="A1:F1"/>
  </mergeCells>
  <printOptions horizontalCentered="1"/>
  <pageMargins left="0" right="0" top="0.98425196850393704" bottom="0.74803149606299213" header="0.47244094488188981" footer="0.31496062992125984"/>
  <pageSetup paperSize="9" scale="85" orientation="portrait" r:id="rId1"/>
  <headerFooter>
    <oddHeader>&amp;RPágina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topLeftCell="A28" zoomScale="90" zoomScaleNormal="90" workbookViewId="0">
      <selection activeCell="O84" sqref="O84"/>
    </sheetView>
  </sheetViews>
  <sheetFormatPr baseColWidth="10" defaultRowHeight="15" x14ac:dyDescent="0.25"/>
  <cols>
    <col min="1" max="1" width="3.85546875" bestFit="1" customWidth="1"/>
    <col min="2" max="2" width="35.140625" style="1" customWidth="1"/>
    <col min="3" max="3" width="50.28515625" style="1" customWidth="1"/>
    <col min="4" max="4" width="10.7109375" style="1" bestFit="1" customWidth="1"/>
    <col min="5" max="5" width="10.85546875" style="4" customWidth="1"/>
    <col min="6" max="6" width="10" style="4" customWidth="1"/>
    <col min="7" max="7" width="19.140625" style="4" bestFit="1" customWidth="1"/>
    <col min="8" max="8" width="17.28515625" style="4" bestFit="1" customWidth="1"/>
    <col min="9" max="9" width="19.140625" style="4" bestFit="1" customWidth="1"/>
    <col min="10" max="10" width="17.28515625" style="4" bestFit="1" customWidth="1"/>
    <col min="11" max="11" width="13.85546875" style="1" hidden="1" customWidth="1"/>
    <col min="12" max="12" width="14" style="1" bestFit="1" customWidth="1"/>
    <col min="13" max="13" width="13.28515625" style="1" bestFit="1" customWidth="1"/>
    <col min="14" max="14" width="23.140625" style="1" customWidth="1"/>
    <col min="15" max="15" width="29.85546875" customWidth="1"/>
    <col min="16" max="16" width="17" customWidth="1"/>
    <col min="17" max="17" width="13.5703125" bestFit="1" customWidth="1"/>
    <col min="20" max="20" width="11" bestFit="1" customWidth="1"/>
  </cols>
  <sheetData>
    <row r="1" spans="1:15" ht="48" customHeight="1" x14ac:dyDescent="0.25">
      <c r="A1" s="43" t="s">
        <v>70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 ht="16.5" thickBot="1" x14ac:dyDescent="0.35">
      <c r="B2" s="6"/>
      <c r="C2" s="5"/>
      <c r="D2" s="4"/>
      <c r="E2" s="7"/>
      <c r="F2" s="7"/>
      <c r="G2" s="7"/>
      <c r="H2" s="7"/>
      <c r="I2" s="45"/>
      <c r="J2" s="45"/>
      <c r="K2" s="7"/>
      <c r="L2" s="8"/>
      <c r="M2" s="4"/>
      <c r="N2" s="4"/>
    </row>
    <row r="3" spans="1:15" s="2" customFormat="1" ht="60.75" thickBot="1" x14ac:dyDescent="0.3">
      <c r="A3" s="20" t="s">
        <v>7</v>
      </c>
      <c r="B3" s="20" t="s">
        <v>0</v>
      </c>
      <c r="C3" s="20" t="s">
        <v>1</v>
      </c>
      <c r="D3" s="20" t="s">
        <v>9</v>
      </c>
      <c r="E3" s="20" t="s">
        <v>2</v>
      </c>
      <c r="F3" s="21" t="s">
        <v>3</v>
      </c>
      <c r="G3" s="27" t="s">
        <v>37</v>
      </c>
      <c r="H3" s="27" t="s">
        <v>38</v>
      </c>
      <c r="I3" s="22" t="s">
        <v>5</v>
      </c>
      <c r="J3" s="21" t="s">
        <v>8</v>
      </c>
      <c r="K3" s="22" t="s">
        <v>4</v>
      </c>
      <c r="L3" s="20" t="s">
        <v>6</v>
      </c>
      <c r="M3" s="23" t="s">
        <v>10</v>
      </c>
    </row>
    <row r="4" spans="1:15" ht="20.100000000000001" customHeight="1" thickBot="1" x14ac:dyDescent="0.3">
      <c r="A4" s="49">
        <v>1</v>
      </c>
      <c r="B4" s="71" t="s">
        <v>120</v>
      </c>
      <c r="C4" s="72" t="s">
        <v>12</v>
      </c>
      <c r="D4" s="73" t="s">
        <v>71</v>
      </c>
      <c r="E4" s="74">
        <v>1369</v>
      </c>
      <c r="F4" s="74">
        <v>0</v>
      </c>
      <c r="G4" s="75">
        <v>850647479.85000002</v>
      </c>
      <c r="H4" s="75">
        <v>0</v>
      </c>
      <c r="I4" s="76">
        <f>G4</f>
        <v>850647479.85000002</v>
      </c>
      <c r="J4" s="76">
        <v>0</v>
      </c>
      <c r="K4" s="74"/>
      <c r="L4" s="74" t="s">
        <v>41</v>
      </c>
      <c r="M4" s="77" t="s">
        <v>72</v>
      </c>
      <c r="N4" s="4"/>
      <c r="O4" s="16"/>
    </row>
    <row r="5" spans="1:15" ht="20.100000000000001" customHeight="1" thickBot="1" x14ac:dyDescent="0.3">
      <c r="A5" s="49">
        <v>2</v>
      </c>
      <c r="B5" s="71" t="s">
        <v>73</v>
      </c>
      <c r="C5" s="72" t="s">
        <v>12</v>
      </c>
      <c r="D5" s="73" t="s">
        <v>74</v>
      </c>
      <c r="E5" s="74">
        <v>6</v>
      </c>
      <c r="F5" s="74">
        <v>0</v>
      </c>
      <c r="G5" s="75">
        <v>62584624.079999998</v>
      </c>
      <c r="H5" s="75">
        <v>0</v>
      </c>
      <c r="I5" s="76">
        <f>G5</f>
        <v>62584624.079999998</v>
      </c>
      <c r="J5" s="76">
        <v>0</v>
      </c>
      <c r="K5" s="74"/>
      <c r="L5" s="74" t="s">
        <v>42</v>
      </c>
      <c r="M5" s="77" t="s">
        <v>74</v>
      </c>
      <c r="N5" s="4"/>
      <c r="O5" s="16"/>
    </row>
    <row r="6" spans="1:15" ht="20.100000000000001" customHeight="1" thickBot="1" x14ac:dyDescent="0.3">
      <c r="A6" s="50">
        <v>3</v>
      </c>
      <c r="B6" s="78" t="s">
        <v>76</v>
      </c>
      <c r="C6" s="79" t="s">
        <v>12</v>
      </c>
      <c r="D6" s="80" t="s">
        <v>75</v>
      </c>
      <c r="E6" s="81">
        <v>3</v>
      </c>
      <c r="F6" s="81">
        <v>0</v>
      </c>
      <c r="G6" s="82">
        <v>220300743.68000001</v>
      </c>
      <c r="H6" s="82">
        <v>0</v>
      </c>
      <c r="I6" s="83">
        <f>G6+G7+G8+G9+G10</f>
        <v>412064076.20999998</v>
      </c>
      <c r="J6" s="83">
        <f>H10</f>
        <v>712152849.89999998</v>
      </c>
      <c r="K6" s="81"/>
      <c r="L6" s="84" t="s">
        <v>43</v>
      </c>
      <c r="M6" s="85" t="s">
        <v>83</v>
      </c>
      <c r="N6" s="28"/>
      <c r="O6" s="16"/>
    </row>
    <row r="7" spans="1:15" ht="20.100000000000001" customHeight="1" thickBot="1" x14ac:dyDescent="0.3">
      <c r="A7" s="50"/>
      <c r="B7" s="52" t="s">
        <v>77</v>
      </c>
      <c r="C7" s="53" t="s">
        <v>12</v>
      </c>
      <c r="D7" s="54" t="s">
        <v>82</v>
      </c>
      <c r="E7" s="55">
        <v>2</v>
      </c>
      <c r="F7" s="55">
        <v>0</v>
      </c>
      <c r="G7" s="57">
        <v>3902981.9</v>
      </c>
      <c r="H7" s="57">
        <v>0</v>
      </c>
      <c r="I7" s="58"/>
      <c r="J7" s="58"/>
      <c r="K7" s="55"/>
      <c r="L7" s="59"/>
      <c r="M7" s="86"/>
      <c r="N7" s="28"/>
      <c r="O7" s="16"/>
    </row>
    <row r="8" spans="1:15" ht="20.100000000000001" customHeight="1" thickBot="1" x14ac:dyDescent="0.3">
      <c r="A8" s="50"/>
      <c r="B8" s="52" t="s">
        <v>78</v>
      </c>
      <c r="C8" s="53" t="s">
        <v>12</v>
      </c>
      <c r="D8" s="54" t="s">
        <v>81</v>
      </c>
      <c r="E8" s="55">
        <v>3</v>
      </c>
      <c r="F8" s="55">
        <v>0</v>
      </c>
      <c r="G8" s="57">
        <v>2250875.0099999998</v>
      </c>
      <c r="H8" s="57">
        <v>0</v>
      </c>
      <c r="I8" s="58"/>
      <c r="J8" s="58"/>
      <c r="K8" s="55"/>
      <c r="L8" s="59"/>
      <c r="M8" s="86"/>
      <c r="N8" s="28"/>
      <c r="O8" s="16"/>
    </row>
    <row r="9" spans="1:15" ht="20.100000000000001" customHeight="1" thickBot="1" x14ac:dyDescent="0.3">
      <c r="A9" s="50"/>
      <c r="B9" s="52" t="s">
        <v>79</v>
      </c>
      <c r="C9" s="53" t="s">
        <v>30</v>
      </c>
      <c r="D9" s="54" t="s">
        <v>75</v>
      </c>
      <c r="E9" s="55">
        <v>1</v>
      </c>
      <c r="F9" s="55">
        <v>0</v>
      </c>
      <c r="G9" s="57">
        <v>588000</v>
      </c>
      <c r="H9" s="57">
        <v>0</v>
      </c>
      <c r="I9" s="58"/>
      <c r="J9" s="58"/>
      <c r="K9" s="55"/>
      <c r="L9" s="59"/>
      <c r="M9" s="86"/>
      <c r="N9" s="28"/>
      <c r="O9" s="16"/>
    </row>
    <row r="10" spans="1:15" ht="20.100000000000001" customHeight="1" thickBot="1" x14ac:dyDescent="0.3">
      <c r="A10" s="50"/>
      <c r="B10" s="87" t="s">
        <v>80</v>
      </c>
      <c r="C10" s="88" t="s">
        <v>20</v>
      </c>
      <c r="D10" s="89" t="s">
        <v>75</v>
      </c>
      <c r="E10" s="90">
        <v>17</v>
      </c>
      <c r="F10" s="90">
        <v>15</v>
      </c>
      <c r="G10" s="91">
        <v>185021475.61999997</v>
      </c>
      <c r="H10" s="91">
        <v>712152849.89999998</v>
      </c>
      <c r="I10" s="92"/>
      <c r="J10" s="92"/>
      <c r="K10" s="90"/>
      <c r="L10" s="93"/>
      <c r="M10" s="94"/>
      <c r="N10" s="28"/>
      <c r="O10" s="16"/>
    </row>
    <row r="11" spans="1:15" ht="20.100000000000001" customHeight="1" thickBot="1" x14ac:dyDescent="0.3">
      <c r="A11" s="50">
        <v>4</v>
      </c>
      <c r="B11" s="78" t="s">
        <v>107</v>
      </c>
      <c r="C11" s="79" t="s">
        <v>24</v>
      </c>
      <c r="D11" s="80" t="s">
        <v>109</v>
      </c>
      <c r="E11" s="81">
        <v>4</v>
      </c>
      <c r="F11" s="81">
        <v>0</v>
      </c>
      <c r="G11" s="82">
        <v>896278</v>
      </c>
      <c r="H11" s="82">
        <v>0</v>
      </c>
      <c r="I11" s="83">
        <f>G11+G12</f>
        <v>967748.88</v>
      </c>
      <c r="J11" s="83">
        <v>0</v>
      </c>
      <c r="K11" s="81"/>
      <c r="L11" s="84" t="s">
        <v>44</v>
      </c>
      <c r="M11" s="85" t="s">
        <v>84</v>
      </c>
      <c r="N11" s="28"/>
      <c r="O11" s="16"/>
    </row>
    <row r="12" spans="1:15" ht="22.5" customHeight="1" thickBot="1" x14ac:dyDescent="0.3">
      <c r="A12" s="50"/>
      <c r="B12" s="87" t="s">
        <v>108</v>
      </c>
      <c r="C12" s="88" t="s">
        <v>12</v>
      </c>
      <c r="D12" s="89" t="s">
        <v>84</v>
      </c>
      <c r="E12" s="90">
        <v>1</v>
      </c>
      <c r="F12" s="90">
        <v>0</v>
      </c>
      <c r="G12" s="95">
        <v>71470.880000000005</v>
      </c>
      <c r="H12" s="91">
        <v>0</v>
      </c>
      <c r="I12" s="92"/>
      <c r="J12" s="92"/>
      <c r="K12" s="90"/>
      <c r="L12" s="93"/>
      <c r="M12" s="94"/>
      <c r="N12" s="4"/>
      <c r="O12" s="16"/>
    </row>
    <row r="13" spans="1:15" ht="22.5" customHeight="1" thickBot="1" x14ac:dyDescent="0.3">
      <c r="A13" s="51">
        <v>5</v>
      </c>
      <c r="B13" s="96" t="s">
        <v>121</v>
      </c>
      <c r="C13" s="79" t="s">
        <v>18</v>
      </c>
      <c r="D13" s="80" t="s">
        <v>126</v>
      </c>
      <c r="E13" s="81">
        <v>1</v>
      </c>
      <c r="F13" s="81">
        <v>1</v>
      </c>
      <c r="G13" s="97">
        <v>234449.07</v>
      </c>
      <c r="H13" s="82">
        <v>60816</v>
      </c>
      <c r="I13" s="98">
        <f>G13+G14+G15+G16+G17+G18</f>
        <v>18408304.990000002</v>
      </c>
      <c r="J13" s="83">
        <f>H13</f>
        <v>60816</v>
      </c>
      <c r="K13" s="81"/>
      <c r="L13" s="84" t="s">
        <v>45</v>
      </c>
      <c r="M13" s="85" t="s">
        <v>85</v>
      </c>
      <c r="N13" s="4"/>
      <c r="O13" s="16"/>
    </row>
    <row r="14" spans="1:15" ht="22.5" customHeight="1" thickBot="1" x14ac:dyDescent="0.3">
      <c r="A14" s="51"/>
      <c r="B14" s="61" t="s">
        <v>127</v>
      </c>
      <c r="C14" s="53" t="s">
        <v>69</v>
      </c>
      <c r="D14" s="54" t="s">
        <v>126</v>
      </c>
      <c r="E14" s="55">
        <v>1</v>
      </c>
      <c r="F14" s="55">
        <v>0</v>
      </c>
      <c r="G14" s="60">
        <v>208477.5</v>
      </c>
      <c r="H14" s="57">
        <v>0</v>
      </c>
      <c r="I14" s="62"/>
      <c r="J14" s="58"/>
      <c r="K14" s="55"/>
      <c r="L14" s="59"/>
      <c r="M14" s="86"/>
      <c r="N14" s="4"/>
      <c r="O14" s="16"/>
    </row>
    <row r="15" spans="1:15" ht="22.5" customHeight="1" thickBot="1" x14ac:dyDescent="0.3">
      <c r="A15" s="51"/>
      <c r="B15" s="61" t="s">
        <v>122</v>
      </c>
      <c r="C15" s="53" t="s">
        <v>16</v>
      </c>
      <c r="D15" s="54" t="s">
        <v>109</v>
      </c>
      <c r="E15" s="55">
        <v>1</v>
      </c>
      <c r="F15" s="55">
        <v>0</v>
      </c>
      <c r="G15" s="60">
        <v>231790</v>
      </c>
      <c r="H15" s="57">
        <v>0</v>
      </c>
      <c r="I15" s="62"/>
      <c r="J15" s="58"/>
      <c r="K15" s="55"/>
      <c r="L15" s="59"/>
      <c r="M15" s="86"/>
      <c r="N15" s="4"/>
      <c r="O15" s="16"/>
    </row>
    <row r="16" spans="1:15" ht="22.5" customHeight="1" thickBot="1" x14ac:dyDescent="0.3">
      <c r="A16" s="51"/>
      <c r="B16" s="61" t="s">
        <v>125</v>
      </c>
      <c r="C16" s="53" t="s">
        <v>19</v>
      </c>
      <c r="D16" s="54" t="s">
        <v>85</v>
      </c>
      <c r="E16" s="55">
        <v>4</v>
      </c>
      <c r="F16" s="55">
        <v>0</v>
      </c>
      <c r="G16" s="60">
        <v>1172160</v>
      </c>
      <c r="H16" s="57">
        <v>0</v>
      </c>
      <c r="I16" s="62"/>
      <c r="J16" s="58"/>
      <c r="K16" s="55"/>
      <c r="L16" s="59"/>
      <c r="M16" s="86"/>
      <c r="N16" s="4"/>
      <c r="O16" s="16"/>
    </row>
    <row r="17" spans="1:16" ht="22.5" customHeight="1" thickBot="1" x14ac:dyDescent="0.3">
      <c r="A17" s="51"/>
      <c r="B17" s="61" t="s">
        <v>123</v>
      </c>
      <c r="C17" s="53" t="s">
        <v>31</v>
      </c>
      <c r="D17" s="54" t="s">
        <v>84</v>
      </c>
      <c r="E17" s="55">
        <v>8</v>
      </c>
      <c r="F17" s="55">
        <v>0</v>
      </c>
      <c r="G17" s="60">
        <v>4031428.42</v>
      </c>
      <c r="H17" s="57">
        <v>0</v>
      </c>
      <c r="I17" s="62"/>
      <c r="J17" s="58"/>
      <c r="K17" s="55"/>
      <c r="L17" s="59"/>
      <c r="M17" s="86"/>
      <c r="N17" s="4"/>
      <c r="O17" s="16"/>
    </row>
    <row r="18" spans="1:16" ht="16.5" customHeight="1" thickBot="1" x14ac:dyDescent="0.3">
      <c r="A18" s="51"/>
      <c r="B18" s="99" t="s">
        <v>124</v>
      </c>
      <c r="C18" s="88" t="s">
        <v>12</v>
      </c>
      <c r="D18" s="89" t="s">
        <v>85</v>
      </c>
      <c r="E18" s="90">
        <v>1</v>
      </c>
      <c r="F18" s="90">
        <v>0</v>
      </c>
      <c r="G18" s="95">
        <v>12530000</v>
      </c>
      <c r="H18" s="95">
        <v>0</v>
      </c>
      <c r="I18" s="100"/>
      <c r="J18" s="92"/>
      <c r="K18" s="90"/>
      <c r="L18" s="93"/>
      <c r="M18" s="94"/>
      <c r="N18" s="4"/>
      <c r="O18" s="16"/>
    </row>
    <row r="19" spans="1:16" ht="16.5" customHeight="1" thickBot="1" x14ac:dyDescent="0.3">
      <c r="A19" s="51">
        <v>6</v>
      </c>
      <c r="B19" s="101" t="s">
        <v>128</v>
      </c>
      <c r="C19" s="79" t="s">
        <v>22</v>
      </c>
      <c r="D19" s="80" t="s">
        <v>84</v>
      </c>
      <c r="E19" s="81">
        <v>6</v>
      </c>
      <c r="F19" s="81">
        <v>0</v>
      </c>
      <c r="G19" s="97">
        <v>1895935.8200000003</v>
      </c>
      <c r="H19" s="97">
        <v>0</v>
      </c>
      <c r="I19" s="98">
        <f>G19+G20+G21+G22+G23+G24</f>
        <v>6163991.9200000009</v>
      </c>
      <c r="J19" s="98">
        <v>0</v>
      </c>
      <c r="K19" s="81"/>
      <c r="L19" s="84" t="s">
        <v>46</v>
      </c>
      <c r="M19" s="85" t="s">
        <v>86</v>
      </c>
      <c r="N19" s="4"/>
      <c r="O19" s="16"/>
    </row>
    <row r="20" spans="1:16" ht="16.5" customHeight="1" thickBot="1" x14ac:dyDescent="0.35">
      <c r="A20" s="51"/>
      <c r="B20" s="63" t="s">
        <v>131</v>
      </c>
      <c r="C20" s="53" t="s">
        <v>16</v>
      </c>
      <c r="D20" s="54" t="s">
        <v>134</v>
      </c>
      <c r="E20" s="55">
        <v>2</v>
      </c>
      <c r="F20" s="55">
        <v>0</v>
      </c>
      <c r="G20" s="64">
        <v>114608.3</v>
      </c>
      <c r="H20" s="60">
        <v>0</v>
      </c>
      <c r="I20" s="62"/>
      <c r="J20" s="62"/>
      <c r="K20" s="55"/>
      <c r="L20" s="59"/>
      <c r="M20" s="86"/>
      <c r="N20" s="4"/>
      <c r="O20" s="16"/>
    </row>
    <row r="21" spans="1:16" ht="16.5" customHeight="1" thickBot="1" x14ac:dyDescent="0.3">
      <c r="A21" s="51"/>
      <c r="B21" s="63" t="s">
        <v>132</v>
      </c>
      <c r="C21" s="53" t="s">
        <v>20</v>
      </c>
      <c r="D21" s="54" t="s">
        <v>134</v>
      </c>
      <c r="E21" s="55">
        <v>2</v>
      </c>
      <c r="F21" s="55">
        <v>0</v>
      </c>
      <c r="G21" s="60">
        <v>970308.6</v>
      </c>
      <c r="H21" s="60">
        <v>0</v>
      </c>
      <c r="I21" s="62"/>
      <c r="J21" s="62"/>
      <c r="K21" s="55"/>
      <c r="L21" s="59"/>
      <c r="M21" s="86"/>
      <c r="N21" s="4"/>
      <c r="O21" s="16"/>
    </row>
    <row r="22" spans="1:16" ht="16.5" customHeight="1" thickBot="1" x14ac:dyDescent="0.3">
      <c r="A22" s="51"/>
      <c r="B22" s="63" t="s">
        <v>133</v>
      </c>
      <c r="C22" s="53" t="s">
        <v>116</v>
      </c>
      <c r="D22" s="54" t="s">
        <v>85</v>
      </c>
      <c r="E22" s="55">
        <v>6</v>
      </c>
      <c r="F22" s="55">
        <v>0</v>
      </c>
      <c r="G22" s="60">
        <v>2017100</v>
      </c>
      <c r="H22" s="60">
        <v>0</v>
      </c>
      <c r="I22" s="62"/>
      <c r="J22" s="62"/>
      <c r="K22" s="55"/>
      <c r="L22" s="59"/>
      <c r="M22" s="86"/>
      <c r="N22" s="4"/>
      <c r="O22" s="16"/>
    </row>
    <row r="23" spans="1:16" ht="16.5" customHeight="1" thickBot="1" x14ac:dyDescent="0.3">
      <c r="A23" s="51"/>
      <c r="B23" s="63" t="s">
        <v>129</v>
      </c>
      <c r="C23" s="53" t="s">
        <v>67</v>
      </c>
      <c r="D23" s="54" t="s">
        <v>84</v>
      </c>
      <c r="E23" s="55">
        <v>2</v>
      </c>
      <c r="F23" s="55">
        <v>0</v>
      </c>
      <c r="G23" s="60">
        <v>188080</v>
      </c>
      <c r="H23" s="60">
        <v>0</v>
      </c>
      <c r="I23" s="62"/>
      <c r="J23" s="62"/>
      <c r="K23" s="55"/>
      <c r="L23" s="59"/>
      <c r="M23" s="86"/>
      <c r="N23" s="4"/>
      <c r="O23" s="16"/>
    </row>
    <row r="24" spans="1:16" ht="24.75" customHeight="1" thickBot="1" x14ac:dyDescent="0.3">
      <c r="A24" s="51"/>
      <c r="B24" s="87" t="s">
        <v>130</v>
      </c>
      <c r="C24" s="88" t="s">
        <v>21</v>
      </c>
      <c r="D24" s="89" t="s">
        <v>86</v>
      </c>
      <c r="E24" s="90">
        <v>3</v>
      </c>
      <c r="F24" s="90">
        <v>0</v>
      </c>
      <c r="G24" s="95">
        <v>977959.2</v>
      </c>
      <c r="H24" s="95">
        <v>0</v>
      </c>
      <c r="I24" s="100"/>
      <c r="J24" s="100"/>
      <c r="K24" s="90"/>
      <c r="L24" s="93"/>
      <c r="M24" s="94"/>
    </row>
    <row r="25" spans="1:16" ht="24.75" customHeight="1" thickBot="1" x14ac:dyDescent="0.3">
      <c r="A25" s="51">
        <v>7</v>
      </c>
      <c r="B25" s="78" t="s">
        <v>136</v>
      </c>
      <c r="C25" s="79" t="s">
        <v>25</v>
      </c>
      <c r="D25" s="80" t="s">
        <v>86</v>
      </c>
      <c r="E25" s="81">
        <v>5</v>
      </c>
      <c r="F25" s="81">
        <v>0</v>
      </c>
      <c r="G25" s="97">
        <v>880848.2</v>
      </c>
      <c r="H25" s="97">
        <v>0</v>
      </c>
      <c r="I25" s="98">
        <f>G25+G26+G27+G28+G29</f>
        <v>5906394.3100000005</v>
      </c>
      <c r="J25" s="98">
        <v>0</v>
      </c>
      <c r="K25" s="81"/>
      <c r="L25" s="84" t="s">
        <v>47</v>
      </c>
      <c r="M25" s="85" t="s">
        <v>87</v>
      </c>
      <c r="N25" s="4"/>
      <c r="O25" s="4"/>
      <c r="P25" s="26"/>
    </row>
    <row r="26" spans="1:16" ht="24.75" customHeight="1" thickBot="1" x14ac:dyDescent="0.3">
      <c r="A26" s="51"/>
      <c r="B26" s="52" t="s">
        <v>137</v>
      </c>
      <c r="C26" s="53" t="s">
        <v>69</v>
      </c>
      <c r="D26" s="54" t="s">
        <v>87</v>
      </c>
      <c r="E26" s="55">
        <v>1</v>
      </c>
      <c r="F26" s="55">
        <v>0</v>
      </c>
      <c r="G26" s="60">
        <v>122522.45</v>
      </c>
      <c r="H26" s="60">
        <v>0</v>
      </c>
      <c r="I26" s="62"/>
      <c r="J26" s="62"/>
      <c r="K26" s="55"/>
      <c r="L26" s="59"/>
      <c r="M26" s="86"/>
      <c r="N26" s="44"/>
      <c r="O26" s="44"/>
    </row>
    <row r="27" spans="1:16" ht="24.75" customHeight="1" thickBot="1" x14ac:dyDescent="0.3">
      <c r="A27" s="51"/>
      <c r="B27" s="52" t="s">
        <v>140</v>
      </c>
      <c r="C27" s="53" t="s">
        <v>68</v>
      </c>
      <c r="D27" s="54" t="s">
        <v>139</v>
      </c>
      <c r="E27" s="55">
        <v>5</v>
      </c>
      <c r="F27" s="55">
        <v>0</v>
      </c>
      <c r="G27" s="60">
        <v>1027315.4600000001</v>
      </c>
      <c r="H27" s="60">
        <v>0</v>
      </c>
      <c r="I27" s="62"/>
      <c r="J27" s="62"/>
      <c r="K27" s="55"/>
      <c r="L27" s="59"/>
      <c r="M27" s="86"/>
      <c r="N27" s="4"/>
      <c r="O27" s="26"/>
    </row>
    <row r="28" spans="1:16" ht="24.75" customHeight="1" thickBot="1" x14ac:dyDescent="0.3">
      <c r="A28" s="51"/>
      <c r="B28" s="52" t="s">
        <v>135</v>
      </c>
      <c r="C28" s="53" t="s">
        <v>13</v>
      </c>
      <c r="D28" s="54" t="s">
        <v>139</v>
      </c>
      <c r="E28" s="55">
        <v>2</v>
      </c>
      <c r="F28" s="55">
        <v>0</v>
      </c>
      <c r="G28" s="60">
        <v>1547410</v>
      </c>
      <c r="H28" s="60">
        <v>0</v>
      </c>
      <c r="I28" s="62"/>
      <c r="J28" s="62"/>
      <c r="K28" s="55"/>
      <c r="L28" s="59"/>
      <c r="M28" s="86"/>
      <c r="N28" s="4"/>
      <c r="O28" s="26"/>
    </row>
    <row r="29" spans="1:16" ht="18.75" customHeight="1" thickBot="1" x14ac:dyDescent="0.3">
      <c r="A29" s="51"/>
      <c r="B29" s="102" t="s">
        <v>138</v>
      </c>
      <c r="C29" s="88" t="s">
        <v>119</v>
      </c>
      <c r="D29" s="89" t="s">
        <v>141</v>
      </c>
      <c r="E29" s="90">
        <v>2</v>
      </c>
      <c r="F29" s="90">
        <v>0</v>
      </c>
      <c r="G29" s="103">
        <v>2328298.2000000002</v>
      </c>
      <c r="H29" s="103">
        <v>0</v>
      </c>
      <c r="I29" s="100"/>
      <c r="J29" s="100"/>
      <c r="K29" s="90"/>
      <c r="L29" s="93"/>
      <c r="M29" s="94"/>
      <c r="N29" s="5"/>
      <c r="O29" s="26"/>
    </row>
    <row r="30" spans="1:16" ht="18.75" customHeight="1" thickBot="1" x14ac:dyDescent="0.3">
      <c r="A30" s="50">
        <v>8</v>
      </c>
      <c r="B30" s="104" t="s">
        <v>142</v>
      </c>
      <c r="C30" s="79" t="s">
        <v>113</v>
      </c>
      <c r="D30" s="80" t="s">
        <v>141</v>
      </c>
      <c r="E30" s="81">
        <v>5</v>
      </c>
      <c r="F30" s="81">
        <v>2</v>
      </c>
      <c r="G30" s="105">
        <v>979379.6</v>
      </c>
      <c r="H30" s="105">
        <v>340000</v>
      </c>
      <c r="I30" s="98">
        <f>G30+G31+G32</f>
        <v>2158579.5</v>
      </c>
      <c r="J30" s="98">
        <f>H30</f>
        <v>340000</v>
      </c>
      <c r="K30" s="81"/>
      <c r="L30" s="84" t="s">
        <v>48</v>
      </c>
      <c r="M30" s="85" t="s">
        <v>88</v>
      </c>
      <c r="N30" s="5"/>
      <c r="O30" s="26"/>
    </row>
    <row r="31" spans="1:16" ht="18.75" customHeight="1" thickBot="1" x14ac:dyDescent="0.3">
      <c r="A31" s="50"/>
      <c r="B31" s="65" t="s">
        <v>144</v>
      </c>
      <c r="C31" s="53" t="s">
        <v>12</v>
      </c>
      <c r="D31" s="54" t="s">
        <v>145</v>
      </c>
      <c r="E31" s="55">
        <v>3</v>
      </c>
      <c r="F31" s="55">
        <v>0</v>
      </c>
      <c r="G31" s="56">
        <v>1066195.8999999999</v>
      </c>
      <c r="H31" s="56">
        <v>0</v>
      </c>
      <c r="I31" s="62"/>
      <c r="J31" s="62"/>
      <c r="K31" s="55"/>
      <c r="L31" s="59"/>
      <c r="M31" s="86"/>
      <c r="N31" s="5"/>
      <c r="O31" s="26"/>
    </row>
    <row r="32" spans="1:16" ht="18.75" customHeight="1" thickBot="1" x14ac:dyDescent="0.3">
      <c r="A32" s="50"/>
      <c r="B32" s="106" t="s">
        <v>143</v>
      </c>
      <c r="C32" s="88" t="s">
        <v>118</v>
      </c>
      <c r="D32" s="89" t="s">
        <v>88</v>
      </c>
      <c r="E32" s="90">
        <v>1</v>
      </c>
      <c r="F32" s="90">
        <v>0</v>
      </c>
      <c r="G32" s="95">
        <v>113004</v>
      </c>
      <c r="H32" s="95">
        <v>0</v>
      </c>
      <c r="I32" s="100"/>
      <c r="J32" s="100"/>
      <c r="K32" s="90"/>
      <c r="L32" s="93"/>
      <c r="M32" s="94"/>
      <c r="N32" s="4"/>
    </row>
    <row r="33" spans="1:14" ht="18.75" customHeight="1" thickBot="1" x14ac:dyDescent="0.3">
      <c r="A33" s="50">
        <v>9</v>
      </c>
      <c r="B33" s="107" t="s">
        <v>147</v>
      </c>
      <c r="C33" s="79" t="s">
        <v>31</v>
      </c>
      <c r="D33" s="80" t="s">
        <v>89</v>
      </c>
      <c r="E33" s="81">
        <v>1</v>
      </c>
      <c r="F33" s="81">
        <v>0</v>
      </c>
      <c r="G33" s="97">
        <v>597030</v>
      </c>
      <c r="H33" s="97">
        <v>0</v>
      </c>
      <c r="I33" s="98">
        <f>G33+G34+G35+G36</f>
        <v>71313870.299999997</v>
      </c>
      <c r="J33" s="98">
        <v>0</v>
      </c>
      <c r="K33" s="81"/>
      <c r="L33" s="84" t="s">
        <v>49</v>
      </c>
      <c r="M33" s="85" t="s">
        <v>89</v>
      </c>
      <c r="N33" s="4"/>
    </row>
    <row r="34" spans="1:14" ht="18.75" customHeight="1" thickBot="1" x14ac:dyDescent="0.3">
      <c r="A34" s="50"/>
      <c r="B34" s="66" t="s">
        <v>148</v>
      </c>
      <c r="C34" s="53" t="s">
        <v>110</v>
      </c>
      <c r="D34" s="54" t="s">
        <v>89</v>
      </c>
      <c r="E34" s="55">
        <v>24</v>
      </c>
      <c r="F34" s="55">
        <v>0</v>
      </c>
      <c r="G34" s="60">
        <v>66289101.630000003</v>
      </c>
      <c r="H34" s="60">
        <v>0</v>
      </c>
      <c r="I34" s="62"/>
      <c r="J34" s="62"/>
      <c r="K34" s="55"/>
      <c r="L34" s="59"/>
      <c r="M34" s="86"/>
      <c r="N34" s="4"/>
    </row>
    <row r="35" spans="1:14" ht="18.75" customHeight="1" thickBot="1" x14ac:dyDescent="0.3">
      <c r="A35" s="50"/>
      <c r="B35" s="66" t="s">
        <v>146</v>
      </c>
      <c r="C35" s="53" t="s">
        <v>30</v>
      </c>
      <c r="D35" s="54" t="s">
        <v>89</v>
      </c>
      <c r="E35" s="55">
        <v>2</v>
      </c>
      <c r="F35" s="55">
        <v>0</v>
      </c>
      <c r="G35" s="60">
        <v>139036.47</v>
      </c>
      <c r="H35" s="60">
        <v>0</v>
      </c>
      <c r="I35" s="62"/>
      <c r="J35" s="62"/>
      <c r="K35" s="55"/>
      <c r="L35" s="59"/>
      <c r="M35" s="86"/>
      <c r="N35" s="4"/>
    </row>
    <row r="36" spans="1:14" ht="17.25" thickBot="1" x14ac:dyDescent="0.3">
      <c r="A36" s="50"/>
      <c r="B36" s="106" t="s">
        <v>149</v>
      </c>
      <c r="C36" s="88" t="s">
        <v>12</v>
      </c>
      <c r="D36" s="89" t="s">
        <v>90</v>
      </c>
      <c r="E36" s="90">
        <v>1</v>
      </c>
      <c r="F36" s="90">
        <v>0</v>
      </c>
      <c r="G36" s="95">
        <v>4288702.2</v>
      </c>
      <c r="H36" s="95">
        <v>0</v>
      </c>
      <c r="I36" s="100"/>
      <c r="J36" s="100"/>
      <c r="K36" s="90"/>
      <c r="L36" s="93"/>
      <c r="M36" s="94"/>
      <c r="N36" s="4"/>
    </row>
    <row r="37" spans="1:14" ht="21.75" customHeight="1" thickBot="1" x14ac:dyDescent="0.3">
      <c r="A37" s="49">
        <v>10</v>
      </c>
      <c r="B37" s="108" t="s">
        <v>150</v>
      </c>
      <c r="C37" s="109" t="s">
        <v>18</v>
      </c>
      <c r="D37" s="73" t="s">
        <v>89</v>
      </c>
      <c r="E37" s="74">
        <v>11</v>
      </c>
      <c r="F37" s="74">
        <v>0</v>
      </c>
      <c r="G37" s="110">
        <v>5837951.0099999998</v>
      </c>
      <c r="H37" s="110">
        <v>0</v>
      </c>
      <c r="I37" s="111">
        <f>G37</f>
        <v>5837951.0099999998</v>
      </c>
      <c r="J37" s="111">
        <v>0</v>
      </c>
      <c r="K37" s="74"/>
      <c r="L37" s="112" t="s">
        <v>50</v>
      </c>
      <c r="M37" s="113" t="s">
        <v>90</v>
      </c>
      <c r="N37" s="4"/>
    </row>
    <row r="38" spans="1:14" ht="21.75" customHeight="1" thickBot="1" x14ac:dyDescent="0.3">
      <c r="A38" s="50">
        <v>11</v>
      </c>
      <c r="B38" s="107" t="s">
        <v>151</v>
      </c>
      <c r="C38" s="114" t="s">
        <v>19</v>
      </c>
      <c r="D38" s="80" t="s">
        <v>89</v>
      </c>
      <c r="E38" s="81">
        <v>1</v>
      </c>
      <c r="F38" s="81">
        <v>0</v>
      </c>
      <c r="G38" s="82">
        <v>29615</v>
      </c>
      <c r="H38" s="82">
        <v>0</v>
      </c>
      <c r="I38" s="83">
        <f>G38+G39</f>
        <v>10014875</v>
      </c>
      <c r="J38" s="83">
        <v>0</v>
      </c>
      <c r="K38" s="81"/>
      <c r="L38" s="84" t="s">
        <v>51</v>
      </c>
      <c r="M38" s="85" t="s">
        <v>91</v>
      </c>
      <c r="N38" s="4"/>
    </row>
    <row r="39" spans="1:14" ht="22.5" customHeight="1" thickBot="1" x14ac:dyDescent="0.3">
      <c r="A39" s="50"/>
      <c r="B39" s="106" t="s">
        <v>152</v>
      </c>
      <c r="C39" s="88" t="s">
        <v>33</v>
      </c>
      <c r="D39" s="89" t="s">
        <v>145</v>
      </c>
      <c r="E39" s="90">
        <v>16</v>
      </c>
      <c r="F39" s="90">
        <v>0</v>
      </c>
      <c r="G39" s="91">
        <v>9985260</v>
      </c>
      <c r="H39" s="95">
        <v>0</v>
      </c>
      <c r="I39" s="92"/>
      <c r="J39" s="92"/>
      <c r="K39" s="90"/>
      <c r="L39" s="93"/>
      <c r="M39" s="94"/>
      <c r="N39" s="4"/>
    </row>
    <row r="40" spans="1:14" ht="22.5" customHeight="1" thickBot="1" x14ac:dyDescent="0.3">
      <c r="A40" s="50">
        <v>12</v>
      </c>
      <c r="B40" s="107" t="s">
        <v>153</v>
      </c>
      <c r="C40" s="79" t="s">
        <v>117</v>
      </c>
      <c r="D40" s="80" t="s">
        <v>91</v>
      </c>
      <c r="E40" s="81">
        <v>3</v>
      </c>
      <c r="F40" s="81">
        <v>0</v>
      </c>
      <c r="G40" s="82">
        <v>1344600</v>
      </c>
      <c r="H40" s="97">
        <v>0</v>
      </c>
      <c r="I40" s="83">
        <f>G40+G41+G42</f>
        <v>4380393.8499999996</v>
      </c>
      <c r="J40" s="98">
        <v>0</v>
      </c>
      <c r="K40" s="81"/>
      <c r="L40" s="84" t="s">
        <v>52</v>
      </c>
      <c r="M40" s="85" t="s">
        <v>92</v>
      </c>
      <c r="N40" s="4"/>
    </row>
    <row r="41" spans="1:14" ht="22.5" customHeight="1" thickBot="1" x14ac:dyDescent="0.3">
      <c r="A41" s="50"/>
      <c r="B41" s="66" t="s">
        <v>155</v>
      </c>
      <c r="C41" s="53" t="s">
        <v>13</v>
      </c>
      <c r="D41" s="54" t="s">
        <v>92</v>
      </c>
      <c r="E41" s="55">
        <v>6</v>
      </c>
      <c r="F41" s="55">
        <v>0</v>
      </c>
      <c r="G41" s="57">
        <v>537633.76</v>
      </c>
      <c r="H41" s="60">
        <v>0</v>
      </c>
      <c r="I41" s="58"/>
      <c r="J41" s="62"/>
      <c r="K41" s="55"/>
      <c r="L41" s="59"/>
      <c r="M41" s="86"/>
      <c r="N41" s="4"/>
    </row>
    <row r="42" spans="1:14" ht="21" customHeight="1" thickBot="1" x14ac:dyDescent="0.3">
      <c r="A42" s="50"/>
      <c r="B42" s="106" t="s">
        <v>154</v>
      </c>
      <c r="C42" s="88" t="s">
        <v>12</v>
      </c>
      <c r="D42" s="89" t="s">
        <v>92</v>
      </c>
      <c r="E42" s="90">
        <v>2</v>
      </c>
      <c r="F42" s="90">
        <v>0</v>
      </c>
      <c r="G42" s="91">
        <v>2498160.09</v>
      </c>
      <c r="H42" s="91">
        <v>0</v>
      </c>
      <c r="I42" s="92"/>
      <c r="J42" s="100"/>
      <c r="K42" s="90"/>
      <c r="L42" s="93"/>
      <c r="M42" s="94"/>
      <c r="N42" s="28"/>
    </row>
    <row r="43" spans="1:14" ht="20.100000000000001" customHeight="1" thickBot="1" x14ac:dyDescent="0.4">
      <c r="A43" s="50">
        <v>13</v>
      </c>
      <c r="B43" s="115" t="s">
        <v>157</v>
      </c>
      <c r="C43" s="79" t="s">
        <v>20</v>
      </c>
      <c r="D43" s="80" t="s">
        <v>91</v>
      </c>
      <c r="E43" s="81">
        <v>15</v>
      </c>
      <c r="F43" s="81">
        <v>0</v>
      </c>
      <c r="G43" s="82">
        <v>34311911.109999999</v>
      </c>
      <c r="H43" s="82">
        <v>0</v>
      </c>
      <c r="I43" s="83">
        <f>G43+G44</f>
        <v>45653689.289999999</v>
      </c>
      <c r="J43" s="83">
        <v>0</v>
      </c>
      <c r="K43" s="81"/>
      <c r="L43" s="84" t="s">
        <v>53</v>
      </c>
      <c r="M43" s="85" t="s">
        <v>93</v>
      </c>
      <c r="N43" s="4"/>
    </row>
    <row r="44" spans="1:14" ht="20.100000000000001" customHeight="1" thickBot="1" x14ac:dyDescent="0.4">
      <c r="A44" s="50"/>
      <c r="B44" s="116" t="s">
        <v>156</v>
      </c>
      <c r="C44" s="88" t="s">
        <v>11</v>
      </c>
      <c r="D44" s="89" t="s">
        <v>93</v>
      </c>
      <c r="E44" s="90">
        <v>10</v>
      </c>
      <c r="F44" s="90">
        <v>0</v>
      </c>
      <c r="G44" s="91">
        <v>11341778.180000002</v>
      </c>
      <c r="H44" s="91">
        <v>0</v>
      </c>
      <c r="I44" s="92"/>
      <c r="J44" s="92"/>
      <c r="K44" s="90"/>
      <c r="L44" s="93"/>
      <c r="M44" s="94"/>
      <c r="N44" s="4"/>
    </row>
    <row r="45" spans="1:14" ht="20.100000000000001" customHeight="1" thickBot="1" x14ac:dyDescent="0.4">
      <c r="A45" s="50">
        <v>14</v>
      </c>
      <c r="B45" s="115" t="s">
        <v>159</v>
      </c>
      <c r="C45" s="79" t="s">
        <v>18</v>
      </c>
      <c r="D45" s="80" t="s">
        <v>162</v>
      </c>
      <c r="E45" s="81">
        <v>5</v>
      </c>
      <c r="F45" s="81">
        <v>0</v>
      </c>
      <c r="G45" s="82">
        <v>759038.62</v>
      </c>
      <c r="H45" s="82">
        <v>0</v>
      </c>
      <c r="I45" s="98">
        <f>G45+G46+G47+G48</f>
        <v>13377563.43</v>
      </c>
      <c r="J45" s="98">
        <f>H47</f>
        <v>193333.33</v>
      </c>
      <c r="K45" s="81"/>
      <c r="L45" s="84" t="s">
        <v>54</v>
      </c>
      <c r="M45" s="85" t="s">
        <v>94</v>
      </c>
      <c r="N45" s="4"/>
    </row>
    <row r="46" spans="1:14" ht="20.100000000000001" customHeight="1" thickBot="1" x14ac:dyDescent="0.4">
      <c r="A46" s="50"/>
      <c r="B46" s="68" t="s">
        <v>161</v>
      </c>
      <c r="C46" s="53" t="s">
        <v>32</v>
      </c>
      <c r="D46" s="54" t="s">
        <v>92</v>
      </c>
      <c r="E46" s="55">
        <v>6</v>
      </c>
      <c r="F46" s="55">
        <v>0</v>
      </c>
      <c r="G46" s="57">
        <v>690092.7</v>
      </c>
      <c r="H46" s="57">
        <v>0</v>
      </c>
      <c r="I46" s="62"/>
      <c r="J46" s="62"/>
      <c r="K46" s="55"/>
      <c r="L46" s="59"/>
      <c r="M46" s="86"/>
      <c r="N46" s="4"/>
    </row>
    <row r="47" spans="1:14" ht="20.100000000000001" customHeight="1" thickBot="1" x14ac:dyDescent="0.4">
      <c r="A47" s="50"/>
      <c r="B47" s="68" t="s">
        <v>158</v>
      </c>
      <c r="C47" s="53" t="s">
        <v>13</v>
      </c>
      <c r="D47" s="54" t="s">
        <v>94</v>
      </c>
      <c r="E47" s="55">
        <v>4</v>
      </c>
      <c r="F47" s="55">
        <v>2</v>
      </c>
      <c r="G47" s="57">
        <v>11064039.32</v>
      </c>
      <c r="H47" s="57">
        <v>193333.33</v>
      </c>
      <c r="I47" s="62"/>
      <c r="J47" s="62"/>
      <c r="K47" s="55"/>
      <c r="L47" s="59"/>
      <c r="M47" s="86"/>
      <c r="N47" s="4"/>
    </row>
    <row r="48" spans="1:14" ht="20.25" customHeight="1" thickBot="1" x14ac:dyDescent="0.3">
      <c r="A48" s="50"/>
      <c r="B48" s="99" t="s">
        <v>160</v>
      </c>
      <c r="C48" s="88" t="s">
        <v>12</v>
      </c>
      <c r="D48" s="89" t="s">
        <v>81</v>
      </c>
      <c r="E48" s="90">
        <v>2</v>
      </c>
      <c r="F48" s="90">
        <v>0</v>
      </c>
      <c r="G48" s="91">
        <v>864392.79</v>
      </c>
      <c r="H48" s="91">
        <v>0</v>
      </c>
      <c r="I48" s="100"/>
      <c r="J48" s="100"/>
      <c r="K48" s="90"/>
      <c r="L48" s="93"/>
      <c r="M48" s="94"/>
      <c r="N48" s="4"/>
    </row>
    <row r="49" spans="1:14" ht="20.25" customHeight="1" thickBot="1" x14ac:dyDescent="0.3">
      <c r="A49" s="50">
        <v>15</v>
      </c>
      <c r="B49" s="101" t="s">
        <v>165</v>
      </c>
      <c r="C49" s="114" t="s">
        <v>15</v>
      </c>
      <c r="D49" s="80" t="s">
        <v>94</v>
      </c>
      <c r="E49" s="81">
        <v>13</v>
      </c>
      <c r="F49" s="81">
        <v>0</v>
      </c>
      <c r="G49" s="82">
        <v>4472757.88</v>
      </c>
      <c r="H49" s="82">
        <v>0</v>
      </c>
      <c r="I49" s="98">
        <f>G49+G50+G51</f>
        <v>5155136.88</v>
      </c>
      <c r="J49" s="98">
        <f>H51</f>
        <v>278750</v>
      </c>
      <c r="K49" s="81"/>
      <c r="L49" s="84" t="s">
        <v>55</v>
      </c>
      <c r="M49" s="85" t="s">
        <v>95</v>
      </c>
      <c r="N49" s="4"/>
    </row>
    <row r="50" spans="1:14" ht="20.25" customHeight="1" thickBot="1" x14ac:dyDescent="0.3">
      <c r="A50" s="50"/>
      <c r="B50" s="63" t="s">
        <v>163</v>
      </c>
      <c r="C50" s="67" t="s">
        <v>66</v>
      </c>
      <c r="D50" s="54" t="s">
        <v>162</v>
      </c>
      <c r="E50" s="55">
        <v>1</v>
      </c>
      <c r="F50" s="55">
        <v>0</v>
      </c>
      <c r="G50" s="57">
        <v>543851</v>
      </c>
      <c r="H50" s="57">
        <v>0</v>
      </c>
      <c r="I50" s="62"/>
      <c r="J50" s="62"/>
      <c r="K50" s="55"/>
      <c r="L50" s="59"/>
      <c r="M50" s="86"/>
      <c r="N50" s="4"/>
    </row>
    <row r="51" spans="1:14" ht="26.25" customHeight="1" thickBot="1" x14ac:dyDescent="0.3">
      <c r="A51" s="50"/>
      <c r="B51" s="106" t="s">
        <v>164</v>
      </c>
      <c r="C51" s="88" t="s">
        <v>21</v>
      </c>
      <c r="D51" s="89" t="s">
        <v>95</v>
      </c>
      <c r="E51" s="90">
        <v>1</v>
      </c>
      <c r="F51" s="90">
        <v>2</v>
      </c>
      <c r="G51" s="95">
        <v>138528</v>
      </c>
      <c r="H51" s="91">
        <v>278750</v>
      </c>
      <c r="I51" s="100"/>
      <c r="J51" s="100"/>
      <c r="K51" s="90"/>
      <c r="L51" s="93"/>
      <c r="M51" s="94"/>
      <c r="N51" s="4"/>
    </row>
    <row r="52" spans="1:14" ht="21" customHeight="1" thickBot="1" x14ac:dyDescent="0.3">
      <c r="A52" s="50">
        <v>16</v>
      </c>
      <c r="B52" s="107" t="s">
        <v>166</v>
      </c>
      <c r="C52" s="114" t="s">
        <v>16</v>
      </c>
      <c r="D52" s="80" t="s">
        <v>95</v>
      </c>
      <c r="E52" s="81">
        <v>2</v>
      </c>
      <c r="F52" s="81">
        <v>0</v>
      </c>
      <c r="G52" s="82">
        <v>320340</v>
      </c>
      <c r="H52" s="82">
        <v>0</v>
      </c>
      <c r="I52" s="98">
        <f>G52+G53+G54+G55+G56</f>
        <v>4398552.58</v>
      </c>
      <c r="J52" s="98">
        <f>H55</f>
        <v>72763166.599999994</v>
      </c>
      <c r="K52" s="81"/>
      <c r="L52" s="84" t="s">
        <v>56</v>
      </c>
      <c r="M52" s="85" t="s">
        <v>96</v>
      </c>
      <c r="N52" s="5"/>
    </row>
    <row r="53" spans="1:14" ht="21" customHeight="1" thickBot="1" x14ac:dyDescent="0.3">
      <c r="A53" s="50"/>
      <c r="B53" s="66" t="s">
        <v>169</v>
      </c>
      <c r="C53" s="67" t="s">
        <v>115</v>
      </c>
      <c r="D53" s="54" t="s">
        <v>95</v>
      </c>
      <c r="E53" s="55">
        <v>2</v>
      </c>
      <c r="F53" s="55">
        <v>0</v>
      </c>
      <c r="G53" s="57">
        <v>1172328.9100000001</v>
      </c>
      <c r="H53" s="57">
        <v>0</v>
      </c>
      <c r="I53" s="62"/>
      <c r="J53" s="62"/>
      <c r="K53" s="55"/>
      <c r="L53" s="59"/>
      <c r="M53" s="86"/>
      <c r="N53" s="5"/>
    </row>
    <row r="54" spans="1:14" ht="21" customHeight="1" thickBot="1" x14ac:dyDescent="0.3">
      <c r="A54" s="50"/>
      <c r="B54" s="66" t="s">
        <v>171</v>
      </c>
      <c r="C54" s="67" t="s">
        <v>17</v>
      </c>
      <c r="D54" s="54" t="s">
        <v>170</v>
      </c>
      <c r="E54" s="55">
        <v>1</v>
      </c>
      <c r="F54" s="55">
        <v>0</v>
      </c>
      <c r="G54" s="57">
        <v>544800</v>
      </c>
      <c r="H54" s="57">
        <v>0</v>
      </c>
      <c r="I54" s="62"/>
      <c r="J54" s="62"/>
      <c r="K54" s="55"/>
      <c r="L54" s="59"/>
      <c r="M54" s="86"/>
      <c r="N54" s="5"/>
    </row>
    <row r="55" spans="1:14" ht="21" customHeight="1" thickBot="1" x14ac:dyDescent="0.3">
      <c r="A55" s="50"/>
      <c r="B55" s="66" t="s">
        <v>167</v>
      </c>
      <c r="C55" s="67" t="s">
        <v>13</v>
      </c>
      <c r="D55" s="54" t="s">
        <v>96</v>
      </c>
      <c r="E55" s="55">
        <v>3</v>
      </c>
      <c r="F55" s="55">
        <v>5</v>
      </c>
      <c r="G55" s="57">
        <v>1158806.07</v>
      </c>
      <c r="H55" s="57">
        <v>72763166.599999994</v>
      </c>
      <c r="I55" s="62"/>
      <c r="J55" s="62"/>
      <c r="K55" s="55"/>
      <c r="L55" s="59"/>
      <c r="M55" s="86"/>
      <c r="N55" s="5"/>
    </row>
    <row r="56" spans="1:14" ht="21" customHeight="1" thickBot="1" x14ac:dyDescent="0.3">
      <c r="A56" s="50"/>
      <c r="B56" s="106" t="s">
        <v>168</v>
      </c>
      <c r="C56" s="88" t="s">
        <v>12</v>
      </c>
      <c r="D56" s="89" t="s">
        <v>96</v>
      </c>
      <c r="E56" s="90">
        <v>4</v>
      </c>
      <c r="F56" s="90">
        <v>0</v>
      </c>
      <c r="G56" s="91">
        <v>1202277.6000000001</v>
      </c>
      <c r="H56" s="91">
        <v>0</v>
      </c>
      <c r="I56" s="100"/>
      <c r="J56" s="100"/>
      <c r="K56" s="90"/>
      <c r="L56" s="93"/>
      <c r="M56" s="94"/>
      <c r="N56" s="5"/>
    </row>
    <row r="57" spans="1:14" ht="21" customHeight="1" thickBot="1" x14ac:dyDescent="0.3">
      <c r="A57" s="50">
        <v>17</v>
      </c>
      <c r="B57" s="107" t="s">
        <v>175</v>
      </c>
      <c r="C57" s="114" t="s">
        <v>18</v>
      </c>
      <c r="D57" s="80" t="s">
        <v>178</v>
      </c>
      <c r="E57" s="81">
        <v>1</v>
      </c>
      <c r="F57" s="81">
        <v>0</v>
      </c>
      <c r="G57" s="82">
        <v>393000</v>
      </c>
      <c r="H57" s="82">
        <v>0</v>
      </c>
      <c r="I57" s="98">
        <f>G57+G58+G59+G60+G61+G62+G63</f>
        <v>10723375.74</v>
      </c>
      <c r="J57" s="98">
        <v>0</v>
      </c>
      <c r="K57" s="81"/>
      <c r="L57" s="84" t="s">
        <v>57</v>
      </c>
      <c r="M57" s="85" t="s">
        <v>97</v>
      </c>
      <c r="N57" s="5"/>
    </row>
    <row r="58" spans="1:14" ht="21" customHeight="1" thickBot="1" x14ac:dyDescent="0.3">
      <c r="A58" s="50"/>
      <c r="B58" s="66" t="s">
        <v>177</v>
      </c>
      <c r="C58" s="67" t="s">
        <v>15</v>
      </c>
      <c r="D58" s="54" t="s">
        <v>97</v>
      </c>
      <c r="E58" s="55">
        <v>2</v>
      </c>
      <c r="F58" s="55">
        <v>0</v>
      </c>
      <c r="G58" s="57">
        <v>917350.95</v>
      </c>
      <c r="H58" s="57">
        <v>0</v>
      </c>
      <c r="I58" s="62"/>
      <c r="J58" s="62"/>
      <c r="K58" s="55"/>
      <c r="L58" s="59"/>
      <c r="M58" s="86"/>
      <c r="N58" s="5"/>
    </row>
    <row r="59" spans="1:14" ht="21" customHeight="1" thickBot="1" x14ac:dyDescent="0.3">
      <c r="A59" s="50"/>
      <c r="B59" s="66" t="s">
        <v>174</v>
      </c>
      <c r="C59" s="67" t="s">
        <v>113</v>
      </c>
      <c r="D59" s="54" t="s">
        <v>178</v>
      </c>
      <c r="E59" s="55">
        <v>1</v>
      </c>
      <c r="F59" s="55">
        <v>0</v>
      </c>
      <c r="G59" s="57">
        <v>220000</v>
      </c>
      <c r="H59" s="57">
        <v>0</v>
      </c>
      <c r="I59" s="62"/>
      <c r="J59" s="62"/>
      <c r="K59" s="55"/>
      <c r="L59" s="59"/>
      <c r="M59" s="86"/>
      <c r="N59" s="5"/>
    </row>
    <row r="60" spans="1:14" ht="21" customHeight="1" thickBot="1" x14ac:dyDescent="0.3">
      <c r="A60" s="50"/>
      <c r="B60" s="66" t="s">
        <v>173</v>
      </c>
      <c r="C60" s="67" t="s">
        <v>117</v>
      </c>
      <c r="D60" s="54" t="s">
        <v>178</v>
      </c>
      <c r="E60" s="55">
        <v>1</v>
      </c>
      <c r="F60" s="55">
        <v>0</v>
      </c>
      <c r="G60" s="57">
        <v>155520</v>
      </c>
      <c r="H60" s="57">
        <v>0</v>
      </c>
      <c r="I60" s="62"/>
      <c r="J60" s="62"/>
      <c r="K60" s="55"/>
      <c r="L60" s="59"/>
      <c r="M60" s="86"/>
      <c r="N60" s="5"/>
    </row>
    <row r="61" spans="1:14" ht="21" customHeight="1" thickBot="1" x14ac:dyDescent="0.3">
      <c r="A61" s="50"/>
      <c r="B61" s="66" t="s">
        <v>176</v>
      </c>
      <c r="C61" s="67" t="s">
        <v>17</v>
      </c>
      <c r="D61" s="54" t="s">
        <v>97</v>
      </c>
      <c r="E61" s="55">
        <v>1</v>
      </c>
      <c r="F61" s="55">
        <v>0</v>
      </c>
      <c r="G61" s="57">
        <v>7813948.79</v>
      </c>
      <c r="H61" s="57">
        <v>0</v>
      </c>
      <c r="I61" s="62"/>
      <c r="J61" s="62"/>
      <c r="K61" s="55"/>
      <c r="L61" s="59"/>
      <c r="M61" s="86"/>
      <c r="N61" s="5"/>
    </row>
    <row r="62" spans="1:14" ht="21" customHeight="1" thickBot="1" x14ac:dyDescent="0.3">
      <c r="A62" s="50"/>
      <c r="B62" s="66" t="s">
        <v>172</v>
      </c>
      <c r="C62" s="67" t="s">
        <v>65</v>
      </c>
      <c r="D62" s="54" t="s">
        <v>95</v>
      </c>
      <c r="E62" s="55">
        <v>6</v>
      </c>
      <c r="F62" s="55">
        <v>0</v>
      </c>
      <c r="G62" s="57">
        <v>1153716</v>
      </c>
      <c r="H62" s="57">
        <v>0</v>
      </c>
      <c r="I62" s="62"/>
      <c r="J62" s="62"/>
      <c r="K62" s="55"/>
      <c r="L62" s="59"/>
      <c r="M62" s="86"/>
      <c r="N62" s="5"/>
    </row>
    <row r="63" spans="1:14" ht="30" customHeight="1" thickBot="1" x14ac:dyDescent="0.3">
      <c r="A63" s="50"/>
      <c r="B63" s="106" t="s">
        <v>179</v>
      </c>
      <c r="C63" s="88" t="s">
        <v>12</v>
      </c>
      <c r="D63" s="89" t="s">
        <v>180</v>
      </c>
      <c r="E63" s="90">
        <v>1</v>
      </c>
      <c r="F63" s="90">
        <v>0</v>
      </c>
      <c r="G63" s="117">
        <v>69840</v>
      </c>
      <c r="H63" s="95">
        <v>0</v>
      </c>
      <c r="I63" s="100"/>
      <c r="J63" s="100"/>
      <c r="K63" s="90"/>
      <c r="L63" s="93"/>
      <c r="M63" s="94"/>
      <c r="N63" s="5"/>
    </row>
    <row r="64" spans="1:14" ht="24" customHeight="1" thickBot="1" x14ac:dyDescent="0.3">
      <c r="A64" s="50">
        <v>18</v>
      </c>
      <c r="B64" s="107" t="s">
        <v>182</v>
      </c>
      <c r="C64" s="114" t="s">
        <v>23</v>
      </c>
      <c r="D64" s="80" t="s">
        <v>98</v>
      </c>
      <c r="E64" s="81">
        <v>4</v>
      </c>
      <c r="F64" s="81">
        <v>0</v>
      </c>
      <c r="G64" s="82">
        <v>679841.47</v>
      </c>
      <c r="H64" s="82">
        <v>0</v>
      </c>
      <c r="I64" s="98">
        <f>G64+G65</f>
        <v>8432221.8300000001</v>
      </c>
      <c r="J64" s="98">
        <v>0</v>
      </c>
      <c r="K64" s="81"/>
      <c r="L64" s="84" t="s">
        <v>58</v>
      </c>
      <c r="M64" s="85" t="s">
        <v>98</v>
      </c>
      <c r="N64" s="5"/>
    </row>
    <row r="65" spans="1:14" ht="24.75" customHeight="1" thickBot="1" x14ac:dyDescent="0.3">
      <c r="A65" s="50"/>
      <c r="B65" s="106" t="s">
        <v>181</v>
      </c>
      <c r="C65" s="88" t="s">
        <v>12</v>
      </c>
      <c r="D65" s="89" t="s">
        <v>99</v>
      </c>
      <c r="E65" s="90">
        <v>2</v>
      </c>
      <c r="F65" s="90">
        <v>0</v>
      </c>
      <c r="G65" s="91">
        <v>7752380.3600000003</v>
      </c>
      <c r="H65" s="91">
        <v>0</v>
      </c>
      <c r="I65" s="100"/>
      <c r="J65" s="100"/>
      <c r="K65" s="90"/>
      <c r="L65" s="93"/>
      <c r="M65" s="94"/>
      <c r="N65" s="5"/>
    </row>
    <row r="66" spans="1:14" ht="24.75" customHeight="1" thickBot="1" x14ac:dyDescent="0.3">
      <c r="A66" s="50">
        <v>19</v>
      </c>
      <c r="B66" s="107" t="s">
        <v>183</v>
      </c>
      <c r="C66" s="114" t="s">
        <v>22</v>
      </c>
      <c r="D66" s="80" t="s">
        <v>99</v>
      </c>
      <c r="E66" s="81">
        <v>3</v>
      </c>
      <c r="F66" s="81">
        <v>0</v>
      </c>
      <c r="G66" s="82">
        <v>1837000</v>
      </c>
      <c r="H66" s="82">
        <v>0</v>
      </c>
      <c r="I66" s="98">
        <f>G66+G67+G68</f>
        <v>6786004.0099999998</v>
      </c>
      <c r="J66" s="98">
        <f>H67</f>
        <v>241666</v>
      </c>
      <c r="K66" s="81"/>
      <c r="L66" s="84" t="s">
        <v>59</v>
      </c>
      <c r="M66" s="85" t="s">
        <v>99</v>
      </c>
      <c r="N66" s="5"/>
    </row>
    <row r="67" spans="1:14" ht="24.75" customHeight="1" thickBot="1" x14ac:dyDescent="0.3">
      <c r="A67" s="50"/>
      <c r="B67" s="66" t="s">
        <v>184</v>
      </c>
      <c r="C67" s="67" t="s">
        <v>25</v>
      </c>
      <c r="D67" s="54" t="s">
        <v>98</v>
      </c>
      <c r="E67" s="55">
        <v>3</v>
      </c>
      <c r="F67" s="55">
        <v>1</v>
      </c>
      <c r="G67" s="57">
        <v>4712004</v>
      </c>
      <c r="H67" s="57">
        <v>241666</v>
      </c>
      <c r="I67" s="62"/>
      <c r="J67" s="62"/>
      <c r="K67" s="55"/>
      <c r="L67" s="59"/>
      <c r="M67" s="86"/>
      <c r="N67" s="5"/>
    </row>
    <row r="68" spans="1:14" ht="31.5" customHeight="1" thickBot="1" x14ac:dyDescent="0.3">
      <c r="A68" s="50"/>
      <c r="B68" s="106" t="s">
        <v>185</v>
      </c>
      <c r="C68" s="88" t="s">
        <v>30</v>
      </c>
      <c r="D68" s="89" t="s">
        <v>99</v>
      </c>
      <c r="E68" s="90">
        <v>2</v>
      </c>
      <c r="F68" s="90">
        <v>0</v>
      </c>
      <c r="G68" s="95">
        <v>237000.01</v>
      </c>
      <c r="H68" s="95">
        <v>0</v>
      </c>
      <c r="I68" s="100"/>
      <c r="J68" s="100"/>
      <c r="K68" s="90"/>
      <c r="L68" s="93"/>
      <c r="M68" s="94"/>
      <c r="N68" s="5"/>
    </row>
    <row r="69" spans="1:14" ht="24.75" customHeight="1" thickBot="1" x14ac:dyDescent="0.3">
      <c r="A69" s="50">
        <v>20</v>
      </c>
      <c r="B69" s="107" t="s">
        <v>186</v>
      </c>
      <c r="C69" s="114" t="s">
        <v>18</v>
      </c>
      <c r="D69" s="80" t="s">
        <v>100</v>
      </c>
      <c r="E69" s="81">
        <v>5</v>
      </c>
      <c r="F69" s="81">
        <v>7</v>
      </c>
      <c r="G69" s="97">
        <v>7049000.4000000004</v>
      </c>
      <c r="H69" s="97">
        <v>7768089.2300000004</v>
      </c>
      <c r="I69" s="98">
        <f>G69+G70</f>
        <v>7870249.2800000003</v>
      </c>
      <c r="J69" s="98">
        <f>H69</f>
        <v>7768089.2300000004</v>
      </c>
      <c r="K69" s="81"/>
      <c r="L69" s="84" t="s">
        <v>60</v>
      </c>
      <c r="M69" s="85" t="s">
        <v>100</v>
      </c>
      <c r="N69" s="5"/>
    </row>
    <row r="70" spans="1:14" ht="24.75" customHeight="1" thickBot="1" x14ac:dyDescent="0.3">
      <c r="A70" s="50"/>
      <c r="B70" s="102" t="s">
        <v>187</v>
      </c>
      <c r="C70" s="88" t="s">
        <v>65</v>
      </c>
      <c r="D70" s="89" t="s">
        <v>99</v>
      </c>
      <c r="E70" s="90">
        <v>2</v>
      </c>
      <c r="F70" s="90">
        <v>0</v>
      </c>
      <c r="G70" s="95">
        <v>821248.88</v>
      </c>
      <c r="H70" s="95">
        <v>0</v>
      </c>
      <c r="I70" s="100"/>
      <c r="J70" s="100"/>
      <c r="K70" s="90"/>
      <c r="L70" s="93"/>
      <c r="M70" s="94"/>
      <c r="N70" s="5"/>
    </row>
    <row r="71" spans="1:14" ht="24.75" customHeight="1" thickBot="1" x14ac:dyDescent="0.3">
      <c r="A71" s="50">
        <v>21</v>
      </c>
      <c r="B71" s="104" t="s">
        <v>189</v>
      </c>
      <c r="C71" s="79" t="s">
        <v>16</v>
      </c>
      <c r="D71" s="80" t="s">
        <v>100</v>
      </c>
      <c r="E71" s="81">
        <v>3</v>
      </c>
      <c r="F71" s="81">
        <v>0</v>
      </c>
      <c r="G71" s="97">
        <v>312068</v>
      </c>
      <c r="H71" s="97">
        <v>0</v>
      </c>
      <c r="I71" s="98">
        <f>G71+G72+G73</f>
        <v>124095381.23</v>
      </c>
      <c r="J71" s="98">
        <f>H72</f>
        <v>2150846.7000000002</v>
      </c>
      <c r="K71" s="81"/>
      <c r="L71" s="84" t="s">
        <v>61</v>
      </c>
      <c r="M71" s="85" t="s">
        <v>101</v>
      </c>
      <c r="N71" s="5"/>
    </row>
    <row r="72" spans="1:14" ht="24.75" customHeight="1" thickBot="1" x14ac:dyDescent="0.3">
      <c r="A72" s="50"/>
      <c r="B72" s="65" t="s">
        <v>188</v>
      </c>
      <c r="C72" s="53" t="s">
        <v>20</v>
      </c>
      <c r="D72" s="54" t="s">
        <v>98</v>
      </c>
      <c r="E72" s="55">
        <v>15</v>
      </c>
      <c r="F72" s="55">
        <v>2</v>
      </c>
      <c r="G72" s="60">
        <v>122966847.32000001</v>
      </c>
      <c r="H72" s="60">
        <v>2150846.7000000002</v>
      </c>
      <c r="I72" s="62"/>
      <c r="J72" s="62"/>
      <c r="K72" s="55"/>
      <c r="L72" s="59"/>
      <c r="M72" s="86"/>
      <c r="N72" s="5"/>
    </row>
    <row r="73" spans="1:14" ht="17.25" thickBot="1" x14ac:dyDescent="0.3">
      <c r="A73" s="50"/>
      <c r="B73" s="106" t="s">
        <v>190</v>
      </c>
      <c r="C73" s="88" t="s">
        <v>116</v>
      </c>
      <c r="D73" s="89" t="s">
        <v>191</v>
      </c>
      <c r="E73" s="90">
        <v>5</v>
      </c>
      <c r="F73" s="90">
        <v>0</v>
      </c>
      <c r="G73" s="95">
        <v>816465.91</v>
      </c>
      <c r="H73" s="95">
        <v>0</v>
      </c>
      <c r="I73" s="100"/>
      <c r="J73" s="100"/>
      <c r="K73" s="90"/>
      <c r="L73" s="93"/>
      <c r="M73" s="94"/>
      <c r="N73" s="5"/>
    </row>
    <row r="74" spans="1:14" ht="17.25" thickBot="1" x14ac:dyDescent="0.3">
      <c r="A74" s="50">
        <v>22</v>
      </c>
      <c r="B74" s="107" t="s">
        <v>192</v>
      </c>
      <c r="C74" s="79" t="s">
        <v>115</v>
      </c>
      <c r="D74" s="80" t="s">
        <v>194</v>
      </c>
      <c r="E74" s="81">
        <v>4</v>
      </c>
      <c r="F74" s="81">
        <v>0</v>
      </c>
      <c r="G74" s="97">
        <v>1095544</v>
      </c>
      <c r="H74" s="97">
        <v>0</v>
      </c>
      <c r="I74" s="98">
        <f>G74+G75</f>
        <v>1312081.96</v>
      </c>
      <c r="J74" s="98">
        <f>H75</f>
        <v>90000</v>
      </c>
      <c r="K74" s="81"/>
      <c r="L74" s="84" t="s">
        <v>62</v>
      </c>
      <c r="M74" s="85" t="s">
        <v>102</v>
      </c>
      <c r="N74" s="5"/>
    </row>
    <row r="75" spans="1:14" ht="20.100000000000001" customHeight="1" thickBot="1" x14ac:dyDescent="0.35">
      <c r="A75" s="50"/>
      <c r="B75" s="118" t="s">
        <v>193</v>
      </c>
      <c r="C75" s="88" t="s">
        <v>12</v>
      </c>
      <c r="D75" s="89" t="s">
        <v>102</v>
      </c>
      <c r="E75" s="90">
        <v>2</v>
      </c>
      <c r="F75" s="90">
        <v>1</v>
      </c>
      <c r="G75" s="91">
        <v>216537.96</v>
      </c>
      <c r="H75" s="91">
        <v>90000</v>
      </c>
      <c r="I75" s="100"/>
      <c r="J75" s="100"/>
      <c r="K75" s="90"/>
      <c r="L75" s="93"/>
      <c r="M75" s="94"/>
      <c r="N75" s="5"/>
    </row>
    <row r="76" spans="1:14" ht="20.100000000000001" customHeight="1" thickBot="1" x14ac:dyDescent="0.4">
      <c r="A76" s="50">
        <v>23</v>
      </c>
      <c r="B76" s="115" t="s">
        <v>197</v>
      </c>
      <c r="C76" s="114" t="s">
        <v>18</v>
      </c>
      <c r="D76" s="80" t="s">
        <v>103</v>
      </c>
      <c r="E76" s="81">
        <v>11</v>
      </c>
      <c r="F76" s="81">
        <v>0</v>
      </c>
      <c r="G76" s="82">
        <v>2886104.1599999997</v>
      </c>
      <c r="H76" s="82">
        <v>0</v>
      </c>
      <c r="I76" s="98">
        <f>G76+G77+G78</f>
        <v>4271585.0299999993</v>
      </c>
      <c r="J76" s="98">
        <v>0</v>
      </c>
      <c r="K76" s="81"/>
      <c r="L76" s="84" t="s">
        <v>63</v>
      </c>
      <c r="M76" s="85" t="s">
        <v>103</v>
      </c>
      <c r="N76" s="29"/>
    </row>
    <row r="77" spans="1:14" ht="20.100000000000001" customHeight="1" thickBot="1" x14ac:dyDescent="0.4">
      <c r="A77" s="50"/>
      <c r="B77" s="68" t="s">
        <v>195</v>
      </c>
      <c r="C77" s="67" t="s">
        <v>111</v>
      </c>
      <c r="D77" s="54" t="s">
        <v>103</v>
      </c>
      <c r="E77" s="55">
        <v>1</v>
      </c>
      <c r="F77" s="55">
        <v>0</v>
      </c>
      <c r="G77" s="57">
        <v>368600</v>
      </c>
      <c r="H77" s="57">
        <v>0</v>
      </c>
      <c r="I77" s="62"/>
      <c r="J77" s="62"/>
      <c r="K77" s="55"/>
      <c r="L77" s="59"/>
      <c r="M77" s="86"/>
      <c r="N77" s="29"/>
    </row>
    <row r="78" spans="1:14" ht="20.100000000000001" customHeight="1" thickBot="1" x14ac:dyDescent="0.4">
      <c r="A78" s="50"/>
      <c r="B78" s="116" t="s">
        <v>196</v>
      </c>
      <c r="C78" s="119" t="s">
        <v>114</v>
      </c>
      <c r="D78" s="89" t="s">
        <v>102</v>
      </c>
      <c r="E78" s="90">
        <v>1</v>
      </c>
      <c r="F78" s="90">
        <v>0</v>
      </c>
      <c r="G78" s="91">
        <v>1016880.87</v>
      </c>
      <c r="H78" s="91">
        <v>0</v>
      </c>
      <c r="I78" s="100"/>
      <c r="J78" s="100"/>
      <c r="K78" s="90"/>
      <c r="L78" s="93"/>
      <c r="M78" s="94"/>
      <c r="N78" s="29"/>
    </row>
    <row r="79" spans="1:14" ht="20.100000000000001" customHeight="1" thickBot="1" x14ac:dyDescent="0.4">
      <c r="A79" s="50">
        <v>24</v>
      </c>
      <c r="B79" s="115" t="s">
        <v>202</v>
      </c>
      <c r="C79" s="114" t="s">
        <v>113</v>
      </c>
      <c r="D79" s="80" t="s">
        <v>203</v>
      </c>
      <c r="E79" s="81">
        <v>2</v>
      </c>
      <c r="F79" s="81">
        <v>0</v>
      </c>
      <c r="G79" s="82">
        <v>509900</v>
      </c>
      <c r="H79" s="82">
        <v>0</v>
      </c>
      <c r="I79" s="98">
        <f>G79+G80+G81+G82+G83</f>
        <v>14016754.939999998</v>
      </c>
      <c r="J79" s="98">
        <v>0</v>
      </c>
      <c r="K79" s="81"/>
      <c r="L79" s="84" t="s">
        <v>64</v>
      </c>
      <c r="M79" s="85" t="s">
        <v>104</v>
      </c>
      <c r="N79" s="5"/>
    </row>
    <row r="80" spans="1:14" ht="20.100000000000001" customHeight="1" thickBot="1" x14ac:dyDescent="0.4">
      <c r="A80" s="50"/>
      <c r="B80" s="68" t="s">
        <v>199</v>
      </c>
      <c r="C80" s="67" t="s">
        <v>13</v>
      </c>
      <c r="D80" s="54" t="s">
        <v>104</v>
      </c>
      <c r="E80" s="55">
        <v>9</v>
      </c>
      <c r="F80" s="55">
        <v>0</v>
      </c>
      <c r="G80" s="57">
        <v>2461337.21</v>
      </c>
      <c r="H80" s="57">
        <v>0</v>
      </c>
      <c r="I80" s="62"/>
      <c r="J80" s="62"/>
      <c r="K80" s="55"/>
      <c r="L80" s="59"/>
      <c r="M80" s="86"/>
      <c r="N80" s="5"/>
    </row>
    <row r="81" spans="1:14" ht="20.100000000000001" customHeight="1" thickBot="1" x14ac:dyDescent="0.4">
      <c r="A81" s="50"/>
      <c r="B81" s="68" t="s">
        <v>200</v>
      </c>
      <c r="C81" s="67" t="s">
        <v>30</v>
      </c>
      <c r="D81" s="54" t="s">
        <v>105</v>
      </c>
      <c r="E81" s="55">
        <v>3</v>
      </c>
      <c r="F81" s="55">
        <v>0</v>
      </c>
      <c r="G81" s="57">
        <v>9831975.5999999996</v>
      </c>
      <c r="H81" s="57">
        <v>0</v>
      </c>
      <c r="I81" s="62"/>
      <c r="J81" s="62"/>
      <c r="K81" s="55"/>
      <c r="L81" s="59"/>
      <c r="M81" s="86"/>
      <c r="N81" s="5"/>
    </row>
    <row r="82" spans="1:14" ht="20.100000000000001" customHeight="1" thickBot="1" x14ac:dyDescent="0.4">
      <c r="A82" s="50"/>
      <c r="B82" s="68" t="s">
        <v>198</v>
      </c>
      <c r="C82" s="53" t="s">
        <v>12</v>
      </c>
      <c r="D82" s="54" t="s">
        <v>104</v>
      </c>
      <c r="E82" s="55">
        <v>2</v>
      </c>
      <c r="F82" s="55">
        <v>0</v>
      </c>
      <c r="G82" s="57">
        <v>1094598.1299999999</v>
      </c>
      <c r="H82" s="57">
        <v>0</v>
      </c>
      <c r="I82" s="62"/>
      <c r="J82" s="62"/>
      <c r="K82" s="55"/>
      <c r="L82" s="59"/>
      <c r="M82" s="86"/>
      <c r="N82" s="5"/>
    </row>
    <row r="83" spans="1:14" ht="17.25" thickBot="1" x14ac:dyDescent="0.3">
      <c r="A83" s="50"/>
      <c r="B83" s="106" t="s">
        <v>201</v>
      </c>
      <c r="C83" s="119" t="s">
        <v>112</v>
      </c>
      <c r="D83" s="120" t="s">
        <v>105</v>
      </c>
      <c r="E83" s="90">
        <v>1</v>
      </c>
      <c r="F83" s="90">
        <v>0</v>
      </c>
      <c r="G83" s="95">
        <v>118944</v>
      </c>
      <c r="H83" s="95">
        <v>0</v>
      </c>
      <c r="I83" s="100"/>
      <c r="J83" s="100"/>
      <c r="K83" s="90"/>
      <c r="L83" s="93"/>
      <c r="M83" s="94"/>
      <c r="N83" s="5"/>
    </row>
    <row r="84" spans="1:14" ht="17.25" thickBot="1" x14ac:dyDescent="0.3">
      <c r="A84" s="50">
        <v>25</v>
      </c>
      <c r="B84" s="107" t="s">
        <v>204</v>
      </c>
      <c r="C84" s="114" t="s">
        <v>32</v>
      </c>
      <c r="D84" s="121" t="s">
        <v>105</v>
      </c>
      <c r="E84" s="81">
        <v>2</v>
      </c>
      <c r="F84" s="81">
        <v>0</v>
      </c>
      <c r="G84" s="97">
        <v>426485.4</v>
      </c>
      <c r="H84" s="97">
        <v>0</v>
      </c>
      <c r="I84" s="98">
        <f>G84+G85+G86+G87</f>
        <v>1331142.27</v>
      </c>
      <c r="J84" s="98">
        <v>0</v>
      </c>
      <c r="K84" s="81"/>
      <c r="L84" s="84" t="s">
        <v>26</v>
      </c>
      <c r="M84" s="85" t="s">
        <v>105</v>
      </c>
      <c r="N84" s="5"/>
    </row>
    <row r="85" spans="1:14" ht="17.25" thickBot="1" x14ac:dyDescent="0.3">
      <c r="A85" s="50"/>
      <c r="B85" s="66" t="s">
        <v>205</v>
      </c>
      <c r="C85" s="67" t="s">
        <v>111</v>
      </c>
      <c r="D85" s="69" t="s">
        <v>105</v>
      </c>
      <c r="E85" s="55">
        <v>1</v>
      </c>
      <c r="F85" s="55">
        <v>0</v>
      </c>
      <c r="G85" s="60">
        <v>102500</v>
      </c>
      <c r="H85" s="60">
        <v>0</v>
      </c>
      <c r="I85" s="62"/>
      <c r="J85" s="62"/>
      <c r="K85" s="55"/>
      <c r="L85" s="59"/>
      <c r="M85" s="86"/>
      <c r="N85" s="5"/>
    </row>
    <row r="86" spans="1:14" ht="17.25" thickBot="1" x14ac:dyDescent="0.3">
      <c r="A86" s="50"/>
      <c r="B86" s="66" t="s">
        <v>206</v>
      </c>
      <c r="C86" s="67" t="s">
        <v>29</v>
      </c>
      <c r="D86" s="69" t="s">
        <v>102</v>
      </c>
      <c r="E86" s="55">
        <v>6</v>
      </c>
      <c r="F86" s="55">
        <v>0</v>
      </c>
      <c r="G86" s="60">
        <v>564156.87000000011</v>
      </c>
      <c r="H86" s="60">
        <v>0</v>
      </c>
      <c r="I86" s="62"/>
      <c r="J86" s="62"/>
      <c r="K86" s="55"/>
      <c r="L86" s="59"/>
      <c r="M86" s="86"/>
      <c r="N86" s="5"/>
    </row>
    <row r="87" spans="1:14" ht="20.100000000000001" customHeight="1" thickBot="1" x14ac:dyDescent="0.4">
      <c r="A87" s="50"/>
      <c r="B87" s="116" t="s">
        <v>207</v>
      </c>
      <c r="C87" s="88" t="s">
        <v>24</v>
      </c>
      <c r="D87" s="89" t="s">
        <v>104</v>
      </c>
      <c r="E87" s="90">
        <v>2</v>
      </c>
      <c r="F87" s="90">
        <v>0</v>
      </c>
      <c r="G87" s="91">
        <v>238000</v>
      </c>
      <c r="H87" s="91">
        <v>0</v>
      </c>
      <c r="I87" s="100"/>
      <c r="J87" s="100"/>
      <c r="K87" s="90"/>
      <c r="L87" s="93"/>
      <c r="M87" s="94"/>
      <c r="N87" s="5"/>
    </row>
    <row r="88" spans="1:14" ht="20.100000000000001" customHeight="1" thickBot="1" x14ac:dyDescent="0.4">
      <c r="A88" s="50">
        <v>26</v>
      </c>
      <c r="B88" s="115" t="s">
        <v>209</v>
      </c>
      <c r="C88" s="114" t="s">
        <v>31</v>
      </c>
      <c r="D88" s="80" t="s">
        <v>203</v>
      </c>
      <c r="E88" s="81">
        <v>2</v>
      </c>
      <c r="F88" s="81">
        <v>0</v>
      </c>
      <c r="G88" s="82">
        <v>986747</v>
      </c>
      <c r="H88" s="82">
        <v>0</v>
      </c>
      <c r="I88" s="98">
        <f>G88+G89</f>
        <v>10858357.59</v>
      </c>
      <c r="J88" s="98">
        <v>0</v>
      </c>
      <c r="K88" s="81"/>
      <c r="L88" s="84" t="s">
        <v>27</v>
      </c>
      <c r="M88" s="85" t="s">
        <v>106</v>
      </c>
      <c r="N88" s="5"/>
    </row>
    <row r="89" spans="1:14" ht="20.100000000000001" customHeight="1" thickBot="1" x14ac:dyDescent="0.4">
      <c r="A89" s="50"/>
      <c r="B89" s="116" t="s">
        <v>208</v>
      </c>
      <c r="C89" s="88" t="s">
        <v>12</v>
      </c>
      <c r="D89" s="89" t="s">
        <v>210</v>
      </c>
      <c r="E89" s="90">
        <v>5</v>
      </c>
      <c r="F89" s="90">
        <v>0</v>
      </c>
      <c r="G89" s="91">
        <v>9871610.5899999999</v>
      </c>
      <c r="H89" s="91">
        <v>0</v>
      </c>
      <c r="I89" s="100"/>
      <c r="J89" s="100"/>
      <c r="K89" s="90"/>
      <c r="L89" s="93"/>
      <c r="M89" s="94"/>
      <c r="N89" s="5"/>
    </row>
    <row r="90" spans="1:14" ht="20.100000000000001" customHeight="1" thickBot="1" x14ac:dyDescent="0.4">
      <c r="A90" s="50">
        <v>27</v>
      </c>
      <c r="B90" s="122" t="s">
        <v>211</v>
      </c>
      <c r="C90" s="114" t="s">
        <v>18</v>
      </c>
      <c r="D90" s="80" t="s">
        <v>210</v>
      </c>
      <c r="E90" s="81">
        <v>9</v>
      </c>
      <c r="F90" s="81">
        <v>0</v>
      </c>
      <c r="G90" s="82">
        <v>2753718.5900000003</v>
      </c>
      <c r="H90" s="82">
        <v>0</v>
      </c>
      <c r="I90" s="98">
        <f>G90+G91+G92</f>
        <v>8615889.6300000008</v>
      </c>
      <c r="J90" s="98">
        <v>0</v>
      </c>
      <c r="K90" s="81"/>
      <c r="L90" s="84" t="s">
        <v>28</v>
      </c>
      <c r="M90" s="85" t="s">
        <v>106</v>
      </c>
      <c r="N90" s="5"/>
    </row>
    <row r="91" spans="1:14" ht="20.100000000000001" customHeight="1" thickBot="1" x14ac:dyDescent="0.4">
      <c r="A91" s="50"/>
      <c r="B91" s="70" t="s">
        <v>212</v>
      </c>
      <c r="C91" s="67" t="s">
        <v>69</v>
      </c>
      <c r="D91" s="54" t="s">
        <v>214</v>
      </c>
      <c r="E91" s="55">
        <v>2</v>
      </c>
      <c r="F91" s="55">
        <v>0</v>
      </c>
      <c r="G91" s="57">
        <v>195449</v>
      </c>
      <c r="H91" s="57">
        <v>0</v>
      </c>
      <c r="I91" s="62"/>
      <c r="J91" s="62"/>
      <c r="K91" s="55"/>
      <c r="L91" s="59"/>
      <c r="M91" s="86"/>
      <c r="N91" s="5"/>
    </row>
    <row r="92" spans="1:14" ht="20.100000000000001" customHeight="1" thickBot="1" x14ac:dyDescent="0.35">
      <c r="A92" s="50"/>
      <c r="B92" s="118" t="s">
        <v>213</v>
      </c>
      <c r="C92" s="88" t="s">
        <v>110</v>
      </c>
      <c r="D92" s="89" t="s">
        <v>104</v>
      </c>
      <c r="E92" s="90">
        <v>12</v>
      </c>
      <c r="F92" s="90">
        <v>0</v>
      </c>
      <c r="G92" s="91">
        <v>5666722.04</v>
      </c>
      <c r="H92" s="91">
        <v>0</v>
      </c>
      <c r="I92" s="100"/>
      <c r="J92" s="100"/>
      <c r="K92" s="90"/>
      <c r="L92" s="93"/>
      <c r="M92" s="94"/>
      <c r="N92" s="29"/>
    </row>
    <row r="93" spans="1:14" ht="25.5" customHeight="1" thickBot="1" x14ac:dyDescent="0.3">
      <c r="A93" s="40" t="s">
        <v>14</v>
      </c>
      <c r="B93" s="41"/>
      <c r="C93" s="41"/>
      <c r="D93" s="42"/>
      <c r="E93" s="24">
        <f t="shared" ref="E93:J93" si="0">SUM(E4:E92)</f>
        <v>1737</v>
      </c>
      <c r="F93" s="24">
        <f t="shared" si="0"/>
        <v>38</v>
      </c>
      <c r="G93" s="25">
        <f t="shared" si="0"/>
        <v>1717346275.5900002</v>
      </c>
      <c r="H93" s="25">
        <f t="shared" si="0"/>
        <v>796039517.76000011</v>
      </c>
      <c r="I93" s="25">
        <f t="shared" si="0"/>
        <v>1717346275.5900002</v>
      </c>
      <c r="J93" s="25">
        <f t="shared" si="0"/>
        <v>796039517.76000011</v>
      </c>
      <c r="K93" s="11"/>
      <c r="L93" s="10"/>
      <c r="N93" s="5"/>
    </row>
    <row r="94" spans="1:14" x14ac:dyDescent="0.25">
      <c r="A94" s="9"/>
      <c r="B94" s="18"/>
      <c r="C94" s="17"/>
      <c r="D94" s="10"/>
      <c r="E94" s="11"/>
      <c r="F94" s="11"/>
      <c r="G94" s="11"/>
      <c r="H94" s="11"/>
      <c r="I94" s="11"/>
      <c r="J94" s="11"/>
      <c r="K94" s="11"/>
      <c r="L94" s="10"/>
      <c r="N94" s="5"/>
    </row>
    <row r="95" spans="1:14" x14ac:dyDescent="0.25">
      <c r="A95" s="9"/>
      <c r="B95" s="18"/>
      <c r="C95" s="17"/>
      <c r="D95" s="10"/>
      <c r="E95" s="11"/>
      <c r="F95" s="11"/>
      <c r="G95" s="30"/>
      <c r="H95" s="11"/>
      <c r="I95" s="11"/>
      <c r="J95" s="11"/>
      <c r="K95" s="11"/>
      <c r="L95" s="10"/>
      <c r="N95" s="5"/>
    </row>
    <row r="96" spans="1:14" ht="15.75" x14ac:dyDescent="0.3">
      <c r="A96" s="9"/>
      <c r="B96" s="19"/>
      <c r="C96" s="16"/>
      <c r="D96" s="10"/>
      <c r="E96" s="11"/>
      <c r="F96" s="11"/>
      <c r="G96" s="30"/>
      <c r="H96" s="11"/>
      <c r="I96" s="11"/>
      <c r="J96" s="11"/>
      <c r="K96" s="11"/>
      <c r="L96" s="10"/>
      <c r="N96" s="5"/>
    </row>
    <row r="97" spans="1:14" ht="15.75" x14ac:dyDescent="0.3">
      <c r="A97" s="9"/>
      <c r="B97" s="10"/>
      <c r="C97" s="17"/>
      <c r="D97" s="10"/>
      <c r="E97" s="11"/>
      <c r="F97" s="12"/>
      <c r="G97" s="12"/>
      <c r="H97" s="12"/>
      <c r="I97" s="46"/>
      <c r="J97" s="12"/>
      <c r="K97" s="12"/>
      <c r="L97" s="13"/>
      <c r="N97" s="5"/>
    </row>
    <row r="98" spans="1:14" ht="15.75" x14ac:dyDescent="0.3">
      <c r="E98" s="3"/>
      <c r="F98" s="12">
        <v>59</v>
      </c>
      <c r="G98" s="12"/>
      <c r="H98" s="12"/>
      <c r="I98" s="46">
        <v>70428</v>
      </c>
      <c r="J98" s="14"/>
      <c r="K98" s="14"/>
      <c r="L98" s="15"/>
      <c r="N98" s="5"/>
    </row>
    <row r="99" spans="1:14" ht="15.75" x14ac:dyDescent="0.3">
      <c r="E99" s="3"/>
      <c r="F99" s="12">
        <v>60</v>
      </c>
      <c r="G99" s="12"/>
      <c r="H99" s="12"/>
      <c r="I99" s="46">
        <v>164194</v>
      </c>
      <c r="J99" s="14"/>
      <c r="K99" s="14"/>
      <c r="L99" s="15"/>
      <c r="N99" s="5"/>
    </row>
    <row r="100" spans="1:14" ht="15.75" x14ac:dyDescent="0.3">
      <c r="E100" s="3"/>
      <c r="F100" s="12">
        <v>61</v>
      </c>
      <c r="G100" s="12"/>
      <c r="H100" s="12"/>
      <c r="I100" s="47">
        <v>46014.5</v>
      </c>
      <c r="J100" s="14"/>
      <c r="K100" s="14"/>
      <c r="L100" s="15"/>
      <c r="N100" s="5"/>
    </row>
    <row r="101" spans="1:14" ht="15.75" x14ac:dyDescent="0.3">
      <c r="E101" s="3"/>
      <c r="F101" s="12">
        <v>62</v>
      </c>
      <c r="G101" s="12"/>
      <c r="H101" s="12"/>
      <c r="I101" s="46">
        <v>33630</v>
      </c>
      <c r="J101" s="14"/>
      <c r="K101" s="14"/>
      <c r="L101" s="15"/>
    </row>
    <row r="102" spans="1:14" ht="15.75" x14ac:dyDescent="0.3">
      <c r="E102" s="3"/>
      <c r="F102" s="12">
        <v>63</v>
      </c>
      <c r="G102" s="12"/>
      <c r="H102" s="12"/>
      <c r="I102" s="46">
        <v>96000</v>
      </c>
      <c r="J102" s="14"/>
      <c r="K102" s="14"/>
      <c r="L102" s="15"/>
    </row>
    <row r="103" spans="1:14" x14ac:dyDescent="0.25">
      <c r="E103" s="3"/>
      <c r="F103" s="14"/>
      <c r="G103" s="14"/>
      <c r="H103" s="14"/>
      <c r="I103" s="14"/>
      <c r="J103" s="14"/>
      <c r="K103" s="14"/>
      <c r="L103" s="15"/>
    </row>
    <row r="104" spans="1:14" x14ac:dyDescent="0.25">
      <c r="E104" s="3"/>
      <c r="F104" s="14"/>
      <c r="G104" s="14"/>
      <c r="H104" s="14"/>
      <c r="I104" s="48">
        <f>SUM(I97:I103)</f>
        <v>410266.5</v>
      </c>
      <c r="J104" s="14"/>
      <c r="K104" s="14"/>
      <c r="L104" s="15"/>
    </row>
    <row r="105" spans="1:14" x14ac:dyDescent="0.25">
      <c r="E105" s="3"/>
      <c r="F105" s="14"/>
      <c r="G105" s="14"/>
      <c r="H105" s="14"/>
      <c r="I105" s="14"/>
      <c r="J105" s="14"/>
      <c r="K105" s="14"/>
      <c r="L105" s="15"/>
    </row>
    <row r="106" spans="1:14" x14ac:dyDescent="0.25">
      <c r="E106" s="3"/>
      <c r="F106" s="14"/>
      <c r="G106" s="14"/>
      <c r="H106" s="14"/>
      <c r="I106" s="14"/>
      <c r="J106" s="14"/>
      <c r="K106" s="14"/>
      <c r="L106" s="15"/>
    </row>
    <row r="107" spans="1:14" x14ac:dyDescent="0.25">
      <c r="E107" s="3"/>
      <c r="F107" s="14"/>
      <c r="G107" s="14"/>
      <c r="H107" s="14"/>
      <c r="I107" s="14"/>
      <c r="J107" s="14"/>
      <c r="K107" s="14"/>
      <c r="L107" s="15"/>
    </row>
    <row r="108" spans="1:14" x14ac:dyDescent="0.25">
      <c r="E108" s="3"/>
      <c r="F108" s="14"/>
      <c r="G108" s="14"/>
      <c r="H108" s="14"/>
      <c r="I108" s="14"/>
      <c r="J108" s="14"/>
      <c r="K108" s="14"/>
      <c r="L108" s="15"/>
    </row>
    <row r="109" spans="1:14" x14ac:dyDescent="0.25">
      <c r="E109" s="3"/>
      <c r="F109" s="14"/>
      <c r="G109" s="14"/>
      <c r="H109" s="14"/>
      <c r="I109" s="14"/>
      <c r="J109" s="14"/>
      <c r="K109" s="14"/>
      <c r="L109" s="15"/>
    </row>
    <row r="110" spans="1:14" x14ac:dyDescent="0.25">
      <c r="E110" s="3"/>
      <c r="F110" s="14"/>
      <c r="G110" s="14"/>
      <c r="H110" s="14"/>
      <c r="I110" s="14"/>
      <c r="J110" s="14"/>
      <c r="K110" s="14"/>
      <c r="L110" s="15"/>
    </row>
    <row r="111" spans="1:14" x14ac:dyDescent="0.25">
      <c r="E111" s="3"/>
      <c r="F111" s="14"/>
      <c r="G111" s="14"/>
      <c r="H111" s="14"/>
      <c r="I111" s="14"/>
      <c r="J111" s="14"/>
      <c r="K111" s="14"/>
      <c r="L111" s="15"/>
    </row>
    <row r="112" spans="1:14" x14ac:dyDescent="0.25">
      <c r="E112" s="3"/>
      <c r="F112" s="14"/>
      <c r="G112" s="14"/>
      <c r="H112" s="14"/>
      <c r="I112" s="14"/>
      <c r="J112" s="14"/>
      <c r="K112" s="14"/>
      <c r="L112" s="15"/>
    </row>
    <row r="113" spans="5:12" x14ac:dyDescent="0.25">
      <c r="E113" s="3"/>
      <c r="F113" s="14"/>
      <c r="G113" s="14"/>
      <c r="H113" s="14"/>
      <c r="I113" s="14"/>
      <c r="J113" s="14"/>
      <c r="K113" s="14"/>
      <c r="L113" s="15"/>
    </row>
    <row r="114" spans="5:12" x14ac:dyDescent="0.25">
      <c r="E114" s="3"/>
      <c r="F114" s="14"/>
      <c r="G114" s="14"/>
      <c r="H114" s="14"/>
      <c r="I114" s="14"/>
      <c r="J114" s="14"/>
      <c r="K114" s="14"/>
      <c r="L114" s="15"/>
    </row>
    <row r="115" spans="5:12" x14ac:dyDescent="0.25">
      <c r="E115" s="3"/>
      <c r="F115" s="14"/>
      <c r="G115" s="14"/>
      <c r="H115" s="14"/>
      <c r="I115" s="14"/>
      <c r="J115" s="14"/>
      <c r="K115" s="14"/>
      <c r="L115" s="15"/>
    </row>
    <row r="116" spans="5:12" x14ac:dyDescent="0.25">
      <c r="E116" s="3"/>
      <c r="F116" s="14"/>
      <c r="G116" s="14"/>
      <c r="H116" s="14"/>
      <c r="I116" s="14"/>
      <c r="J116" s="14"/>
      <c r="K116" s="14"/>
      <c r="L116" s="15"/>
    </row>
    <row r="117" spans="5:12" x14ac:dyDescent="0.25">
      <c r="E117" s="3"/>
      <c r="F117" s="14"/>
      <c r="G117" s="14"/>
      <c r="H117" s="14"/>
      <c r="I117" s="14"/>
      <c r="J117" s="14"/>
      <c r="K117" s="14"/>
      <c r="L117" s="15"/>
    </row>
    <row r="118" spans="5:12" x14ac:dyDescent="0.25">
      <c r="E118" s="3"/>
      <c r="F118" s="14"/>
      <c r="G118" s="14"/>
      <c r="H118" s="14"/>
      <c r="I118" s="14"/>
      <c r="J118" s="14"/>
      <c r="K118" s="14"/>
      <c r="L118" s="15"/>
    </row>
    <row r="119" spans="5:12" x14ac:dyDescent="0.25">
      <c r="E119" s="3"/>
      <c r="F119" s="14"/>
      <c r="G119" s="14"/>
      <c r="H119" s="14"/>
      <c r="I119" s="14"/>
      <c r="J119" s="14"/>
      <c r="K119" s="14"/>
      <c r="L119" s="15"/>
    </row>
    <row r="120" spans="5:12" x14ac:dyDescent="0.25">
      <c r="E120" s="3"/>
      <c r="F120" s="14"/>
      <c r="G120" s="14"/>
      <c r="H120" s="14"/>
      <c r="I120" s="14"/>
      <c r="J120" s="14"/>
      <c r="K120" s="14"/>
      <c r="L120" s="15"/>
    </row>
    <row r="121" spans="5:12" x14ac:dyDescent="0.25">
      <c r="E121" s="3"/>
      <c r="F121" s="14"/>
      <c r="G121" s="14"/>
      <c r="H121" s="14"/>
      <c r="I121" s="14"/>
      <c r="J121" s="14"/>
      <c r="K121" s="14"/>
      <c r="L121" s="15"/>
    </row>
    <row r="122" spans="5:12" x14ac:dyDescent="0.25">
      <c r="E122" s="3"/>
      <c r="F122" s="14"/>
      <c r="G122" s="14"/>
      <c r="H122" s="14"/>
      <c r="I122" s="14"/>
      <c r="J122" s="14"/>
      <c r="K122" s="14"/>
      <c r="L122" s="15"/>
    </row>
    <row r="123" spans="5:12" x14ac:dyDescent="0.25">
      <c r="E123" s="3"/>
      <c r="F123" s="14"/>
      <c r="G123" s="14"/>
      <c r="H123" s="14"/>
      <c r="I123" s="14"/>
      <c r="J123" s="14"/>
      <c r="K123" s="14"/>
      <c r="L123" s="15"/>
    </row>
    <row r="124" spans="5:12" x14ac:dyDescent="0.25">
      <c r="E124" s="3"/>
      <c r="F124" s="14"/>
      <c r="G124" s="14"/>
      <c r="H124" s="14"/>
      <c r="I124" s="14"/>
      <c r="J124" s="14"/>
      <c r="K124" s="14"/>
      <c r="L124" s="15"/>
    </row>
    <row r="125" spans="5:12" x14ac:dyDescent="0.25">
      <c r="E125" s="3"/>
      <c r="F125" s="14"/>
      <c r="G125" s="14"/>
      <c r="H125" s="14"/>
      <c r="I125" s="14"/>
      <c r="J125" s="14"/>
      <c r="K125" s="14"/>
      <c r="L125" s="15"/>
    </row>
    <row r="126" spans="5:12" x14ac:dyDescent="0.25">
      <c r="E126" s="3"/>
      <c r="F126" s="14"/>
      <c r="G126" s="14"/>
      <c r="H126" s="14"/>
      <c r="I126" s="14"/>
      <c r="J126" s="14"/>
      <c r="K126" s="14"/>
      <c r="L126" s="15"/>
    </row>
    <row r="127" spans="5:12" x14ac:dyDescent="0.25">
      <c r="E127" s="3"/>
      <c r="F127" s="14"/>
      <c r="G127" s="14"/>
      <c r="H127" s="14"/>
      <c r="I127" s="14"/>
      <c r="J127" s="14"/>
      <c r="K127" s="14"/>
      <c r="L127" s="15"/>
    </row>
    <row r="128" spans="5:12" x14ac:dyDescent="0.25">
      <c r="E128" s="3"/>
      <c r="F128" s="14"/>
      <c r="G128" s="14"/>
      <c r="H128" s="14"/>
      <c r="I128" s="14"/>
      <c r="J128" s="14"/>
      <c r="K128" s="14"/>
      <c r="L128" s="15"/>
    </row>
    <row r="129" spans="5:12" x14ac:dyDescent="0.25">
      <c r="E129" s="3"/>
      <c r="F129" s="14"/>
      <c r="G129" s="14"/>
      <c r="H129" s="14"/>
      <c r="I129" s="14"/>
      <c r="J129" s="14"/>
      <c r="K129" s="14"/>
      <c r="L129" s="15"/>
    </row>
    <row r="130" spans="5:12" x14ac:dyDescent="0.25">
      <c r="E130" s="3"/>
      <c r="F130" s="14"/>
      <c r="G130" s="14"/>
      <c r="H130" s="14"/>
      <c r="I130" s="14"/>
      <c r="J130" s="14"/>
      <c r="K130" s="14"/>
      <c r="L130" s="15"/>
    </row>
    <row r="131" spans="5:12" x14ac:dyDescent="0.25">
      <c r="E131" s="3"/>
      <c r="F131" s="14"/>
      <c r="G131" s="14"/>
      <c r="H131" s="14"/>
      <c r="I131" s="14"/>
      <c r="J131" s="14"/>
      <c r="K131" s="14"/>
      <c r="L131" s="15"/>
    </row>
    <row r="132" spans="5:12" x14ac:dyDescent="0.25">
      <c r="E132" s="3"/>
      <c r="F132" s="14"/>
      <c r="G132" s="14"/>
      <c r="H132" s="14"/>
      <c r="I132" s="14"/>
      <c r="J132" s="14"/>
      <c r="K132" s="14"/>
      <c r="L132" s="15"/>
    </row>
    <row r="133" spans="5:12" x14ac:dyDescent="0.25">
      <c r="E133" s="3"/>
      <c r="F133" s="14"/>
      <c r="G133" s="14"/>
      <c r="H133" s="14"/>
      <c r="I133" s="14"/>
      <c r="J133" s="14"/>
      <c r="K133" s="14"/>
      <c r="L133" s="15"/>
    </row>
    <row r="134" spans="5:12" x14ac:dyDescent="0.25">
      <c r="E134" s="3"/>
      <c r="F134" s="14"/>
      <c r="G134" s="14"/>
      <c r="H134" s="14"/>
      <c r="I134" s="14"/>
      <c r="J134" s="14"/>
      <c r="K134" s="14"/>
      <c r="L134" s="15"/>
    </row>
    <row r="135" spans="5:12" x14ac:dyDescent="0.25">
      <c r="E135" s="3"/>
      <c r="F135" s="14"/>
      <c r="G135" s="14"/>
      <c r="H135" s="14"/>
      <c r="I135" s="14"/>
      <c r="J135" s="14"/>
      <c r="K135" s="14"/>
      <c r="L135" s="15"/>
    </row>
    <row r="136" spans="5:12" x14ac:dyDescent="0.25">
      <c r="E136" s="3"/>
      <c r="F136" s="14"/>
      <c r="G136" s="14"/>
      <c r="H136" s="14"/>
      <c r="I136" s="14"/>
      <c r="J136" s="14"/>
      <c r="K136" s="14"/>
      <c r="L136" s="15"/>
    </row>
    <row r="137" spans="5:12" x14ac:dyDescent="0.25">
      <c r="E137" s="3"/>
      <c r="F137" s="14"/>
      <c r="G137" s="14"/>
      <c r="H137" s="14"/>
      <c r="I137" s="14"/>
      <c r="J137" s="14"/>
      <c r="K137" s="14"/>
      <c r="L137" s="15"/>
    </row>
    <row r="138" spans="5:12" x14ac:dyDescent="0.25">
      <c r="E138" s="3"/>
      <c r="F138" s="14"/>
      <c r="G138" s="14"/>
      <c r="H138" s="14"/>
      <c r="I138" s="14"/>
      <c r="J138" s="14"/>
      <c r="K138" s="14"/>
      <c r="L138" s="15"/>
    </row>
    <row r="139" spans="5:12" x14ac:dyDescent="0.25">
      <c r="E139" s="3"/>
      <c r="F139" s="14"/>
      <c r="G139" s="14"/>
      <c r="H139" s="14"/>
      <c r="I139" s="14"/>
      <c r="J139" s="14"/>
      <c r="K139" s="14"/>
      <c r="L139" s="15"/>
    </row>
    <row r="140" spans="5:12" x14ac:dyDescent="0.25">
      <c r="E140" s="3"/>
      <c r="F140" s="14"/>
      <c r="G140" s="14"/>
      <c r="H140" s="14"/>
      <c r="I140" s="14"/>
      <c r="J140" s="14"/>
      <c r="K140" s="14"/>
      <c r="L140" s="15"/>
    </row>
    <row r="141" spans="5:12" x14ac:dyDescent="0.25">
      <c r="E141" s="3"/>
      <c r="F141" s="14"/>
      <c r="G141" s="14"/>
      <c r="H141" s="14"/>
      <c r="I141" s="14"/>
      <c r="J141" s="14"/>
      <c r="K141" s="14"/>
      <c r="L141" s="15"/>
    </row>
    <row r="142" spans="5:12" x14ac:dyDescent="0.25">
      <c r="E142" s="3"/>
      <c r="F142" s="14"/>
      <c r="G142" s="14"/>
      <c r="H142" s="14"/>
      <c r="I142" s="14"/>
      <c r="J142" s="14"/>
      <c r="K142" s="14"/>
      <c r="L142" s="15"/>
    </row>
    <row r="143" spans="5:12" x14ac:dyDescent="0.25">
      <c r="E143" s="3"/>
      <c r="F143" s="14"/>
      <c r="G143" s="14"/>
      <c r="H143" s="14"/>
      <c r="I143" s="14"/>
      <c r="J143" s="14"/>
      <c r="K143" s="14"/>
      <c r="L143" s="15"/>
    </row>
    <row r="144" spans="5:12" x14ac:dyDescent="0.25">
      <c r="E144" s="3"/>
      <c r="F144" s="14"/>
      <c r="G144" s="14"/>
      <c r="H144" s="14"/>
      <c r="I144" s="14"/>
      <c r="J144" s="14"/>
      <c r="K144" s="14"/>
      <c r="L144" s="15"/>
    </row>
    <row r="145" spans="5:12" x14ac:dyDescent="0.25">
      <c r="E145" s="3"/>
      <c r="F145" s="14"/>
      <c r="G145" s="14"/>
      <c r="H145" s="14"/>
      <c r="I145" s="14"/>
      <c r="J145" s="14"/>
      <c r="K145" s="14"/>
      <c r="L145" s="15"/>
    </row>
    <row r="146" spans="5:12" x14ac:dyDescent="0.25">
      <c r="E146" s="3"/>
      <c r="F146" s="14"/>
      <c r="G146" s="14"/>
      <c r="H146" s="14"/>
      <c r="I146" s="14"/>
      <c r="J146" s="14"/>
      <c r="K146" s="14"/>
      <c r="L146" s="15"/>
    </row>
    <row r="147" spans="5:12" x14ac:dyDescent="0.25">
      <c r="E147" s="3"/>
      <c r="F147" s="14"/>
      <c r="G147" s="14"/>
      <c r="H147" s="14"/>
      <c r="I147" s="14"/>
      <c r="J147" s="14"/>
      <c r="K147" s="14"/>
      <c r="L147" s="15"/>
    </row>
    <row r="148" spans="5:12" x14ac:dyDescent="0.25">
      <c r="E148" s="3"/>
      <c r="F148" s="14"/>
      <c r="G148" s="14"/>
      <c r="H148" s="14"/>
      <c r="I148" s="14"/>
      <c r="J148" s="14"/>
      <c r="K148" s="14"/>
      <c r="L148" s="15"/>
    </row>
    <row r="149" spans="5:12" x14ac:dyDescent="0.25">
      <c r="E149" s="3"/>
      <c r="F149" s="14"/>
      <c r="G149" s="14"/>
      <c r="H149" s="14"/>
      <c r="I149" s="14"/>
      <c r="J149" s="14"/>
      <c r="K149" s="14"/>
      <c r="L149" s="15"/>
    </row>
    <row r="150" spans="5:12" x14ac:dyDescent="0.25">
      <c r="E150" s="3"/>
      <c r="F150" s="14"/>
      <c r="G150" s="14"/>
      <c r="H150" s="14"/>
      <c r="I150" s="14"/>
      <c r="J150" s="14"/>
      <c r="K150" s="14"/>
      <c r="L150" s="15"/>
    </row>
    <row r="151" spans="5:12" x14ac:dyDescent="0.25">
      <c r="E151" s="3"/>
      <c r="F151" s="14"/>
      <c r="G151" s="14"/>
      <c r="H151" s="14"/>
      <c r="I151" s="14"/>
      <c r="J151" s="14"/>
      <c r="K151" s="14"/>
      <c r="L151" s="15"/>
    </row>
    <row r="152" spans="5:12" x14ac:dyDescent="0.25">
      <c r="E152" s="3"/>
      <c r="F152" s="14"/>
      <c r="G152" s="14"/>
      <c r="H152" s="14"/>
      <c r="I152" s="14"/>
      <c r="J152" s="14"/>
      <c r="K152" s="14"/>
      <c r="L152" s="15"/>
    </row>
    <row r="153" spans="5:12" x14ac:dyDescent="0.25">
      <c r="E153" s="3"/>
      <c r="F153" s="14"/>
      <c r="G153" s="14"/>
      <c r="H153" s="14"/>
      <c r="I153" s="14"/>
      <c r="J153" s="14"/>
      <c r="K153" s="14"/>
      <c r="L153" s="15"/>
    </row>
    <row r="154" spans="5:12" x14ac:dyDescent="0.25">
      <c r="E154" s="3"/>
      <c r="F154" s="14"/>
      <c r="G154" s="14"/>
      <c r="H154" s="14"/>
      <c r="I154" s="14"/>
      <c r="J154" s="14"/>
      <c r="K154" s="14"/>
      <c r="L154" s="15"/>
    </row>
    <row r="155" spans="5:12" x14ac:dyDescent="0.25">
      <c r="E155" s="3"/>
      <c r="F155" s="14"/>
      <c r="G155" s="14"/>
      <c r="H155" s="14"/>
      <c r="I155" s="14"/>
      <c r="J155" s="14"/>
      <c r="K155" s="14"/>
      <c r="L155" s="15"/>
    </row>
    <row r="156" spans="5:12" x14ac:dyDescent="0.25">
      <c r="E156" s="3"/>
      <c r="F156" s="14"/>
      <c r="G156" s="14"/>
      <c r="H156" s="14"/>
      <c r="I156" s="14"/>
      <c r="J156" s="14"/>
      <c r="K156" s="14"/>
      <c r="L156" s="15"/>
    </row>
    <row r="157" spans="5:12" x14ac:dyDescent="0.25">
      <c r="E157" s="3"/>
      <c r="F157" s="14"/>
      <c r="G157" s="14"/>
      <c r="H157" s="14"/>
      <c r="I157" s="14"/>
      <c r="J157" s="14"/>
      <c r="K157" s="14"/>
      <c r="L157" s="15"/>
    </row>
    <row r="158" spans="5:12" x14ac:dyDescent="0.25">
      <c r="E158" s="3"/>
      <c r="F158" s="14"/>
      <c r="G158" s="14"/>
      <c r="H158" s="14"/>
      <c r="I158" s="14"/>
      <c r="J158" s="14"/>
      <c r="K158" s="14"/>
      <c r="L158" s="15"/>
    </row>
    <row r="159" spans="5:12" x14ac:dyDescent="0.25">
      <c r="E159" s="3"/>
      <c r="F159" s="14"/>
      <c r="G159" s="14"/>
      <c r="H159" s="14"/>
      <c r="I159" s="14"/>
      <c r="J159" s="14"/>
      <c r="K159" s="14"/>
      <c r="L159" s="15"/>
    </row>
    <row r="160" spans="5:12" x14ac:dyDescent="0.25">
      <c r="E160" s="3"/>
      <c r="F160" s="14"/>
      <c r="G160" s="14"/>
      <c r="H160" s="14"/>
      <c r="I160" s="14"/>
      <c r="J160" s="14"/>
      <c r="K160" s="14"/>
      <c r="L160" s="15"/>
    </row>
    <row r="161" spans="5:12" x14ac:dyDescent="0.25">
      <c r="E161" s="3"/>
      <c r="F161" s="14"/>
      <c r="G161" s="14"/>
      <c r="H161" s="14"/>
      <c r="I161" s="14"/>
      <c r="J161" s="14"/>
      <c r="K161" s="14"/>
      <c r="L161" s="15"/>
    </row>
    <row r="162" spans="5:12" x14ac:dyDescent="0.25">
      <c r="E162" s="3"/>
      <c r="F162" s="14"/>
      <c r="G162" s="14"/>
      <c r="H162" s="14"/>
      <c r="I162" s="14"/>
      <c r="J162" s="14"/>
      <c r="K162" s="14"/>
      <c r="L162" s="15"/>
    </row>
    <row r="163" spans="5:12" x14ac:dyDescent="0.25">
      <c r="E163" s="3"/>
      <c r="F163" s="14"/>
      <c r="G163" s="14"/>
      <c r="H163" s="14"/>
      <c r="I163" s="14"/>
      <c r="J163" s="14"/>
      <c r="K163" s="14"/>
      <c r="L163" s="15"/>
    </row>
    <row r="164" spans="5:12" x14ac:dyDescent="0.25">
      <c r="E164" s="3"/>
      <c r="F164" s="14"/>
      <c r="G164" s="14"/>
      <c r="H164" s="14"/>
      <c r="I164" s="14"/>
      <c r="J164" s="14"/>
      <c r="K164" s="14"/>
      <c r="L164" s="15"/>
    </row>
    <row r="165" spans="5:12" x14ac:dyDescent="0.25">
      <c r="E165" s="3"/>
      <c r="F165" s="14"/>
      <c r="G165" s="14"/>
      <c r="H165" s="14"/>
      <c r="I165" s="14"/>
      <c r="J165" s="14"/>
      <c r="K165" s="14"/>
      <c r="L165" s="15"/>
    </row>
    <row r="166" spans="5:12" x14ac:dyDescent="0.25">
      <c r="E166" s="3"/>
      <c r="F166" s="14"/>
      <c r="G166" s="14"/>
      <c r="H166" s="14"/>
      <c r="I166" s="14"/>
      <c r="J166" s="14"/>
      <c r="K166" s="14"/>
      <c r="L166" s="15"/>
    </row>
    <row r="167" spans="5:12" x14ac:dyDescent="0.25">
      <c r="E167" s="3"/>
      <c r="F167" s="14"/>
      <c r="G167" s="14"/>
      <c r="H167" s="14"/>
      <c r="I167" s="14"/>
      <c r="J167" s="14"/>
      <c r="K167" s="14"/>
      <c r="L167" s="15"/>
    </row>
    <row r="168" spans="5:12" x14ac:dyDescent="0.25">
      <c r="E168" s="3"/>
      <c r="F168" s="14"/>
      <c r="G168" s="14"/>
      <c r="H168" s="14"/>
      <c r="I168" s="14"/>
      <c r="J168" s="14"/>
      <c r="K168" s="14"/>
      <c r="L168" s="15"/>
    </row>
    <row r="169" spans="5:12" x14ac:dyDescent="0.25">
      <c r="E169" s="3"/>
      <c r="F169" s="14"/>
      <c r="G169" s="14"/>
      <c r="H169" s="14"/>
      <c r="I169" s="14"/>
      <c r="J169" s="14"/>
      <c r="K169" s="14"/>
      <c r="L169" s="15"/>
    </row>
    <row r="170" spans="5:12" x14ac:dyDescent="0.25">
      <c r="E170" s="3"/>
      <c r="F170" s="14"/>
      <c r="G170" s="14"/>
      <c r="H170" s="14"/>
      <c r="I170" s="14"/>
      <c r="J170" s="14"/>
      <c r="K170" s="14"/>
      <c r="L170" s="15"/>
    </row>
    <row r="171" spans="5:12" x14ac:dyDescent="0.25">
      <c r="E171" s="3"/>
      <c r="F171" s="14"/>
      <c r="G171" s="14"/>
      <c r="H171" s="14"/>
      <c r="I171" s="14"/>
      <c r="J171" s="14"/>
      <c r="K171" s="14"/>
      <c r="L171" s="15"/>
    </row>
    <row r="172" spans="5:12" x14ac:dyDescent="0.25">
      <c r="E172" s="3"/>
      <c r="F172" s="14"/>
      <c r="G172" s="14"/>
      <c r="H172" s="14"/>
      <c r="I172" s="14"/>
      <c r="J172" s="14"/>
      <c r="K172" s="14"/>
      <c r="L172" s="15"/>
    </row>
    <row r="173" spans="5:12" x14ac:dyDescent="0.25">
      <c r="E173" s="3"/>
      <c r="F173" s="14"/>
      <c r="G173" s="14"/>
      <c r="H173" s="14"/>
      <c r="I173" s="14"/>
      <c r="J173" s="14"/>
      <c r="K173" s="14"/>
      <c r="L173" s="15"/>
    </row>
    <row r="174" spans="5:12" x14ac:dyDescent="0.25">
      <c r="E174" s="3"/>
      <c r="F174" s="14"/>
      <c r="G174" s="14"/>
      <c r="H174" s="14"/>
      <c r="I174" s="14"/>
      <c r="J174" s="14"/>
      <c r="K174" s="14"/>
      <c r="L174" s="15"/>
    </row>
    <row r="175" spans="5:12" x14ac:dyDescent="0.25">
      <c r="E175" s="3"/>
      <c r="F175" s="14"/>
      <c r="G175" s="14"/>
      <c r="H175" s="14"/>
      <c r="I175" s="14"/>
      <c r="J175" s="14"/>
      <c r="K175" s="14"/>
      <c r="L175" s="15"/>
    </row>
    <row r="176" spans="5:12" x14ac:dyDescent="0.25">
      <c r="E176" s="3"/>
      <c r="F176" s="14"/>
      <c r="G176" s="14"/>
      <c r="H176" s="14"/>
      <c r="I176" s="14"/>
      <c r="J176" s="14"/>
      <c r="K176" s="14"/>
      <c r="L176" s="15"/>
    </row>
    <row r="177" spans="5:12" x14ac:dyDescent="0.25">
      <c r="E177" s="3"/>
      <c r="F177" s="14"/>
      <c r="G177" s="14"/>
      <c r="H177" s="14"/>
      <c r="I177" s="14"/>
      <c r="J177" s="14"/>
      <c r="K177" s="14"/>
      <c r="L177" s="15"/>
    </row>
    <row r="178" spans="5:12" x14ac:dyDescent="0.25">
      <c r="E178" s="3"/>
      <c r="F178" s="14"/>
      <c r="G178" s="14"/>
      <c r="H178" s="14"/>
      <c r="I178" s="14"/>
      <c r="J178" s="14"/>
      <c r="K178" s="14"/>
      <c r="L178" s="15"/>
    </row>
    <row r="179" spans="5:12" x14ac:dyDescent="0.25">
      <c r="E179" s="3"/>
      <c r="F179" s="14"/>
      <c r="G179" s="14"/>
      <c r="H179" s="14"/>
      <c r="I179" s="14"/>
      <c r="J179" s="14"/>
      <c r="K179" s="14"/>
      <c r="L179" s="15"/>
    </row>
    <row r="180" spans="5:12" x14ac:dyDescent="0.25">
      <c r="E180" s="3"/>
      <c r="F180" s="14"/>
      <c r="G180" s="14"/>
      <c r="H180" s="14"/>
      <c r="I180" s="14"/>
      <c r="J180" s="14"/>
      <c r="K180" s="14"/>
      <c r="L180" s="15"/>
    </row>
    <row r="181" spans="5:12" x14ac:dyDescent="0.25">
      <c r="E181" s="3"/>
      <c r="F181" s="14"/>
      <c r="G181" s="14"/>
      <c r="H181" s="14"/>
      <c r="I181" s="14"/>
      <c r="J181" s="14"/>
      <c r="K181" s="14"/>
      <c r="L181" s="15"/>
    </row>
    <row r="182" spans="5:12" x14ac:dyDescent="0.25">
      <c r="E182" s="3"/>
      <c r="F182" s="14"/>
      <c r="G182" s="14"/>
      <c r="H182" s="14"/>
      <c r="I182" s="14"/>
      <c r="J182" s="14"/>
      <c r="K182" s="14"/>
      <c r="L182" s="15"/>
    </row>
    <row r="183" spans="5:12" x14ac:dyDescent="0.25">
      <c r="E183" s="3"/>
      <c r="F183" s="14"/>
      <c r="G183" s="14"/>
      <c r="H183" s="14"/>
      <c r="I183" s="14"/>
      <c r="J183" s="14"/>
      <c r="K183" s="14"/>
      <c r="L183" s="15"/>
    </row>
    <row r="184" spans="5:12" x14ac:dyDescent="0.25">
      <c r="E184" s="3"/>
      <c r="F184" s="14"/>
      <c r="G184" s="14"/>
      <c r="H184" s="14"/>
      <c r="I184" s="14"/>
      <c r="J184" s="14"/>
      <c r="K184" s="14"/>
      <c r="L184" s="15"/>
    </row>
    <row r="185" spans="5:12" x14ac:dyDescent="0.25">
      <c r="E185" s="3"/>
      <c r="F185" s="14"/>
      <c r="G185" s="14"/>
      <c r="H185" s="14"/>
      <c r="I185" s="14"/>
      <c r="J185" s="14"/>
      <c r="K185" s="14"/>
      <c r="L185" s="15"/>
    </row>
    <row r="186" spans="5:12" x14ac:dyDescent="0.25">
      <c r="E186" s="3"/>
      <c r="F186" s="14"/>
      <c r="G186" s="14"/>
      <c r="H186" s="14"/>
      <c r="I186" s="14"/>
      <c r="J186" s="14"/>
      <c r="K186" s="14"/>
      <c r="L186" s="15"/>
    </row>
    <row r="187" spans="5:12" x14ac:dyDescent="0.25">
      <c r="E187" s="3"/>
      <c r="F187" s="14"/>
      <c r="G187" s="14"/>
      <c r="H187" s="14"/>
      <c r="I187" s="14"/>
      <c r="J187" s="14"/>
      <c r="K187" s="14"/>
      <c r="L187" s="15"/>
    </row>
    <row r="188" spans="5:12" x14ac:dyDescent="0.25">
      <c r="E188" s="3"/>
      <c r="F188" s="14"/>
      <c r="G188" s="14"/>
      <c r="H188" s="14"/>
      <c r="I188" s="14"/>
      <c r="J188" s="14"/>
      <c r="K188" s="14"/>
      <c r="L188" s="15"/>
    </row>
    <row r="189" spans="5:12" x14ac:dyDescent="0.25">
      <c r="E189" s="3"/>
      <c r="F189" s="14"/>
      <c r="G189" s="14"/>
      <c r="H189" s="14"/>
      <c r="I189" s="14"/>
      <c r="J189" s="14"/>
      <c r="K189" s="14"/>
      <c r="L189" s="15"/>
    </row>
    <row r="190" spans="5:12" x14ac:dyDescent="0.25">
      <c r="E190" s="3"/>
      <c r="F190" s="14"/>
      <c r="G190" s="14"/>
      <c r="H190" s="14"/>
      <c r="I190" s="14"/>
      <c r="J190" s="14"/>
      <c r="K190" s="14"/>
      <c r="L190" s="15"/>
    </row>
    <row r="191" spans="5:12" x14ac:dyDescent="0.25">
      <c r="E191" s="3"/>
      <c r="F191" s="14"/>
      <c r="G191" s="14"/>
      <c r="H191" s="14"/>
      <c r="I191" s="14"/>
      <c r="J191" s="14"/>
      <c r="K191" s="14"/>
      <c r="L191" s="15"/>
    </row>
    <row r="192" spans="5:12" x14ac:dyDescent="0.25">
      <c r="E192" s="3"/>
      <c r="F192" s="14"/>
      <c r="G192" s="14"/>
      <c r="H192" s="14"/>
      <c r="I192" s="14"/>
      <c r="J192" s="14"/>
      <c r="K192" s="14"/>
      <c r="L192" s="15"/>
    </row>
    <row r="193" spans="5:12" x14ac:dyDescent="0.25">
      <c r="E193" s="3"/>
      <c r="F193" s="14"/>
      <c r="G193" s="14"/>
      <c r="H193" s="14"/>
      <c r="I193" s="14"/>
      <c r="J193" s="14"/>
      <c r="K193" s="14"/>
      <c r="L193" s="15"/>
    </row>
    <row r="194" spans="5:12" x14ac:dyDescent="0.25">
      <c r="E194" s="3"/>
      <c r="F194" s="14"/>
      <c r="G194" s="14"/>
      <c r="H194" s="14"/>
      <c r="I194" s="14"/>
      <c r="J194" s="14"/>
      <c r="K194" s="14"/>
      <c r="L194" s="15"/>
    </row>
    <row r="195" spans="5:12" x14ac:dyDescent="0.25">
      <c r="E195" s="3"/>
      <c r="F195" s="14"/>
      <c r="G195" s="14"/>
      <c r="H195" s="14"/>
      <c r="I195" s="14"/>
      <c r="J195" s="14"/>
      <c r="K195" s="14"/>
      <c r="L195" s="15"/>
    </row>
    <row r="196" spans="5:12" x14ac:dyDescent="0.25">
      <c r="E196" s="3"/>
      <c r="F196" s="14"/>
      <c r="G196" s="14"/>
      <c r="H196" s="14"/>
      <c r="I196" s="14"/>
      <c r="J196" s="14"/>
      <c r="K196" s="14"/>
      <c r="L196" s="15"/>
    </row>
    <row r="197" spans="5:12" x14ac:dyDescent="0.25">
      <c r="E197" s="3"/>
      <c r="F197" s="14"/>
      <c r="G197" s="14"/>
      <c r="H197" s="14"/>
      <c r="I197" s="14"/>
      <c r="J197" s="14"/>
      <c r="K197" s="14"/>
      <c r="L197" s="15"/>
    </row>
    <row r="198" spans="5:12" x14ac:dyDescent="0.25">
      <c r="E198" s="3"/>
      <c r="F198" s="14"/>
      <c r="G198" s="14"/>
      <c r="H198" s="14"/>
      <c r="I198" s="14"/>
      <c r="J198" s="14"/>
      <c r="K198" s="14"/>
      <c r="L198" s="15"/>
    </row>
    <row r="199" spans="5:12" x14ac:dyDescent="0.25">
      <c r="E199" s="3"/>
      <c r="F199" s="3"/>
      <c r="G199" s="3"/>
      <c r="H199" s="3"/>
      <c r="I199" s="3"/>
      <c r="J199" s="3"/>
      <c r="K199" s="3"/>
    </row>
    <row r="200" spans="5:12" x14ac:dyDescent="0.25">
      <c r="E200" s="3"/>
      <c r="F200" s="3"/>
      <c r="G200" s="3"/>
      <c r="H200" s="3"/>
      <c r="I200" s="3"/>
      <c r="J200" s="3"/>
      <c r="K200" s="3"/>
    </row>
    <row r="201" spans="5:12" x14ac:dyDescent="0.25">
      <c r="E201" s="3"/>
      <c r="F201" s="3"/>
      <c r="G201" s="3"/>
      <c r="H201" s="3"/>
      <c r="I201" s="3"/>
      <c r="J201" s="3"/>
      <c r="K201" s="3"/>
    </row>
    <row r="202" spans="5:12" x14ac:dyDescent="0.25">
      <c r="E202" s="3"/>
      <c r="F202" s="3"/>
      <c r="G202" s="3"/>
      <c r="H202" s="3"/>
      <c r="I202" s="3"/>
      <c r="J202" s="3"/>
      <c r="K202" s="3"/>
    </row>
    <row r="203" spans="5:12" x14ac:dyDescent="0.25">
      <c r="E203" s="3"/>
      <c r="F203" s="3"/>
      <c r="G203" s="3"/>
      <c r="H203" s="3"/>
      <c r="I203" s="3"/>
      <c r="J203" s="3"/>
      <c r="K203" s="3"/>
    </row>
    <row r="204" spans="5:12" x14ac:dyDescent="0.25">
      <c r="E204" s="3"/>
      <c r="F204" s="3"/>
      <c r="G204" s="3"/>
      <c r="H204" s="3"/>
      <c r="I204" s="3"/>
      <c r="J204" s="3"/>
      <c r="K204" s="3"/>
    </row>
    <row r="205" spans="5:12" x14ac:dyDescent="0.25">
      <c r="E205" s="3"/>
      <c r="F205" s="3"/>
      <c r="G205" s="3"/>
      <c r="H205" s="3"/>
      <c r="I205" s="3"/>
      <c r="J205" s="3"/>
      <c r="K205" s="3"/>
    </row>
    <row r="206" spans="5:12" x14ac:dyDescent="0.25">
      <c r="E206" s="3"/>
      <c r="F206" s="3"/>
      <c r="G206" s="3"/>
      <c r="H206" s="3"/>
      <c r="I206" s="3"/>
      <c r="J206" s="3"/>
      <c r="K206" s="3"/>
    </row>
    <row r="207" spans="5:12" x14ac:dyDescent="0.25">
      <c r="E207" s="3"/>
      <c r="F207" s="3"/>
      <c r="G207" s="3"/>
      <c r="H207" s="3"/>
      <c r="I207" s="3"/>
      <c r="J207" s="3"/>
      <c r="K207" s="3"/>
    </row>
    <row r="208" spans="5:12" x14ac:dyDescent="0.25">
      <c r="E208" s="3"/>
      <c r="F208" s="3"/>
      <c r="G208" s="3"/>
      <c r="H208" s="3"/>
      <c r="I208" s="3"/>
      <c r="J208" s="3"/>
      <c r="K208" s="3"/>
    </row>
    <row r="209" spans="5:11" x14ac:dyDescent="0.25">
      <c r="E209" s="3"/>
      <c r="F209" s="3"/>
      <c r="G209" s="3"/>
      <c r="H209" s="3"/>
      <c r="I209" s="3"/>
      <c r="J209" s="3"/>
      <c r="K209" s="3"/>
    </row>
    <row r="210" spans="5:11" x14ac:dyDescent="0.25">
      <c r="E210" s="3"/>
      <c r="F210" s="3"/>
      <c r="G210" s="3"/>
      <c r="H210" s="3"/>
      <c r="I210" s="3"/>
      <c r="J210" s="3"/>
      <c r="K210" s="3"/>
    </row>
    <row r="211" spans="5:11" x14ac:dyDescent="0.25">
      <c r="E211" s="3"/>
      <c r="F211" s="3"/>
      <c r="G211" s="3"/>
      <c r="H211" s="3"/>
      <c r="I211" s="3"/>
      <c r="J211" s="3"/>
      <c r="K211" s="3"/>
    </row>
    <row r="212" spans="5:11" x14ac:dyDescent="0.25">
      <c r="E212" s="3"/>
      <c r="F212" s="3"/>
      <c r="G212" s="3"/>
      <c r="H212" s="3"/>
      <c r="I212" s="3"/>
      <c r="J212" s="3"/>
      <c r="K212" s="3"/>
    </row>
    <row r="213" spans="5:11" x14ac:dyDescent="0.25">
      <c r="E213" s="3"/>
      <c r="F213" s="3"/>
      <c r="G213" s="3"/>
      <c r="H213" s="3"/>
      <c r="I213" s="3"/>
      <c r="J213" s="3"/>
      <c r="K213" s="3"/>
    </row>
    <row r="214" spans="5:11" x14ac:dyDescent="0.25">
      <c r="E214" s="3"/>
      <c r="F214" s="3"/>
      <c r="G214" s="3"/>
      <c r="H214" s="3"/>
      <c r="I214" s="3"/>
      <c r="J214" s="3"/>
      <c r="K214" s="3"/>
    </row>
    <row r="215" spans="5:11" x14ac:dyDescent="0.25">
      <c r="E215" s="3"/>
      <c r="F215" s="3"/>
      <c r="G215" s="3"/>
      <c r="H215" s="3"/>
      <c r="I215" s="3"/>
      <c r="J215" s="3"/>
      <c r="K215" s="3"/>
    </row>
    <row r="216" spans="5:11" x14ac:dyDescent="0.25">
      <c r="E216" s="3"/>
      <c r="F216" s="3"/>
      <c r="G216" s="3"/>
      <c r="H216" s="3"/>
      <c r="I216" s="3"/>
      <c r="J216" s="3"/>
      <c r="K216" s="3"/>
    </row>
    <row r="217" spans="5:11" x14ac:dyDescent="0.25">
      <c r="E217" s="3"/>
      <c r="F217" s="3"/>
      <c r="G217" s="3"/>
      <c r="H217" s="3"/>
      <c r="I217" s="3"/>
      <c r="J217" s="3"/>
      <c r="K217" s="3"/>
    </row>
    <row r="218" spans="5:11" x14ac:dyDescent="0.25">
      <c r="E218" s="3"/>
      <c r="F218" s="3"/>
      <c r="G218" s="3"/>
      <c r="H218" s="3"/>
      <c r="I218" s="3"/>
      <c r="J218" s="3"/>
      <c r="K218" s="3"/>
    </row>
    <row r="219" spans="5:11" x14ac:dyDescent="0.25">
      <c r="E219" s="3"/>
      <c r="F219" s="3"/>
      <c r="G219" s="3"/>
      <c r="H219" s="3"/>
      <c r="I219" s="3"/>
      <c r="J219" s="3"/>
      <c r="K219" s="3"/>
    </row>
    <row r="220" spans="5:11" x14ac:dyDescent="0.25">
      <c r="E220" s="3"/>
      <c r="F220" s="3"/>
      <c r="G220" s="3"/>
      <c r="H220" s="3"/>
      <c r="I220" s="3"/>
      <c r="J220" s="3"/>
      <c r="K220" s="3"/>
    </row>
    <row r="221" spans="5:11" x14ac:dyDescent="0.25">
      <c r="E221" s="3"/>
      <c r="F221" s="3"/>
      <c r="G221" s="3"/>
      <c r="H221" s="3"/>
      <c r="I221" s="3"/>
      <c r="J221" s="3"/>
      <c r="K221" s="3"/>
    </row>
    <row r="222" spans="5:11" x14ac:dyDescent="0.25">
      <c r="E222" s="3"/>
      <c r="F222" s="3"/>
      <c r="G222" s="3"/>
      <c r="H222" s="3"/>
      <c r="I222" s="3"/>
      <c r="J222" s="3"/>
      <c r="K222" s="3"/>
    </row>
    <row r="223" spans="5:11" x14ac:dyDescent="0.25">
      <c r="E223" s="3"/>
      <c r="F223" s="3"/>
      <c r="G223" s="3"/>
      <c r="H223" s="3"/>
      <c r="I223" s="3"/>
      <c r="J223" s="3"/>
      <c r="K223" s="3"/>
    </row>
    <row r="224" spans="5:11" x14ac:dyDescent="0.25">
      <c r="E224" s="3"/>
      <c r="F224" s="3"/>
      <c r="G224" s="3"/>
      <c r="H224" s="3"/>
      <c r="I224" s="3"/>
      <c r="J224" s="3"/>
      <c r="K224" s="3"/>
    </row>
    <row r="225" spans="5:11" x14ac:dyDescent="0.25">
      <c r="E225" s="3"/>
      <c r="F225" s="3"/>
      <c r="G225" s="3"/>
      <c r="H225" s="3"/>
      <c r="I225" s="3"/>
      <c r="J225" s="3"/>
      <c r="K225" s="3"/>
    </row>
    <row r="226" spans="5:11" x14ac:dyDescent="0.25">
      <c r="E226" s="3"/>
      <c r="F226" s="3"/>
      <c r="G226" s="3"/>
      <c r="H226" s="3"/>
      <c r="I226" s="3"/>
      <c r="J226" s="3"/>
      <c r="K226" s="3"/>
    </row>
    <row r="227" spans="5:11" x14ac:dyDescent="0.25">
      <c r="E227" s="3"/>
      <c r="F227" s="3"/>
      <c r="G227" s="3"/>
      <c r="H227" s="3"/>
      <c r="I227" s="3"/>
      <c r="J227" s="3"/>
      <c r="K227" s="3"/>
    </row>
    <row r="228" spans="5:11" x14ac:dyDescent="0.25">
      <c r="E228" s="3"/>
      <c r="F228" s="3"/>
      <c r="G228" s="3"/>
      <c r="H228" s="3"/>
      <c r="I228" s="3"/>
      <c r="J228" s="3"/>
      <c r="K228" s="3"/>
    </row>
    <row r="229" spans="5:11" x14ac:dyDescent="0.25">
      <c r="E229" s="3"/>
      <c r="F229" s="3"/>
      <c r="G229" s="3"/>
      <c r="H229" s="3"/>
      <c r="I229" s="3"/>
      <c r="J229" s="3"/>
      <c r="K229" s="3"/>
    </row>
    <row r="230" spans="5:11" x14ac:dyDescent="0.25">
      <c r="E230" s="3"/>
      <c r="F230" s="3"/>
      <c r="G230" s="3"/>
      <c r="H230" s="3"/>
      <c r="I230" s="3"/>
      <c r="J230" s="3"/>
      <c r="K230" s="3"/>
    </row>
    <row r="231" spans="5:11" x14ac:dyDescent="0.25">
      <c r="E231" s="3"/>
      <c r="F231" s="3"/>
      <c r="G231" s="3"/>
      <c r="H231" s="3"/>
      <c r="I231" s="3"/>
      <c r="J231" s="3"/>
      <c r="K231" s="3"/>
    </row>
    <row r="232" spans="5:11" x14ac:dyDescent="0.25">
      <c r="E232" s="3"/>
      <c r="F232" s="3"/>
      <c r="G232" s="3"/>
      <c r="H232" s="3"/>
      <c r="I232" s="3"/>
      <c r="J232" s="3"/>
      <c r="K232" s="3"/>
    </row>
    <row r="233" spans="5:11" x14ac:dyDescent="0.25">
      <c r="E233" s="3"/>
      <c r="F233" s="3"/>
      <c r="G233" s="3"/>
      <c r="H233" s="3"/>
      <c r="I233" s="3"/>
      <c r="J233" s="3"/>
      <c r="K233" s="3"/>
    </row>
    <row r="234" spans="5:11" x14ac:dyDescent="0.25">
      <c r="E234" s="3"/>
      <c r="F234" s="3"/>
      <c r="G234" s="3"/>
      <c r="H234" s="3"/>
      <c r="I234" s="3"/>
      <c r="J234" s="3"/>
      <c r="K234" s="3"/>
    </row>
    <row r="235" spans="5:11" x14ac:dyDescent="0.25">
      <c r="E235" s="3"/>
      <c r="F235" s="3"/>
      <c r="G235" s="3"/>
      <c r="H235" s="3"/>
      <c r="I235" s="3"/>
      <c r="J235" s="3"/>
      <c r="K235" s="3"/>
    </row>
    <row r="236" spans="5:11" x14ac:dyDescent="0.25">
      <c r="E236" s="3"/>
      <c r="F236" s="3"/>
      <c r="G236" s="3"/>
      <c r="H236" s="3"/>
      <c r="I236" s="3"/>
      <c r="J236" s="3"/>
      <c r="K236" s="3"/>
    </row>
    <row r="237" spans="5:11" x14ac:dyDescent="0.25">
      <c r="E237" s="3"/>
      <c r="F237" s="3"/>
      <c r="G237" s="3"/>
      <c r="H237" s="3"/>
      <c r="I237" s="3"/>
      <c r="J237" s="3"/>
      <c r="K237" s="3"/>
    </row>
    <row r="238" spans="5:11" x14ac:dyDescent="0.25">
      <c r="E238" s="3"/>
      <c r="F238" s="3"/>
      <c r="G238" s="3"/>
      <c r="H238" s="3"/>
      <c r="I238" s="3"/>
      <c r="J238" s="3"/>
      <c r="K238" s="3"/>
    </row>
    <row r="239" spans="5:11" x14ac:dyDescent="0.25">
      <c r="E239" s="3"/>
      <c r="F239" s="3"/>
      <c r="G239" s="3"/>
      <c r="H239" s="3"/>
      <c r="I239" s="3"/>
      <c r="J239" s="3"/>
      <c r="K239" s="3"/>
    </row>
  </sheetData>
  <mergeCells count="123">
    <mergeCell ref="I40:I42"/>
    <mergeCell ref="J40:J42"/>
    <mergeCell ref="I49:I51"/>
    <mergeCell ref="J49:J51"/>
    <mergeCell ref="I57:I63"/>
    <mergeCell ref="J57:J63"/>
    <mergeCell ref="N26:O26"/>
    <mergeCell ref="I33:I36"/>
    <mergeCell ref="J33:J36"/>
    <mergeCell ref="I38:I39"/>
    <mergeCell ref="J38:J39"/>
    <mergeCell ref="A45:A48"/>
    <mergeCell ref="L45:L48"/>
    <mergeCell ref="M45:M48"/>
    <mergeCell ref="I45:I48"/>
    <mergeCell ref="J45:J48"/>
    <mergeCell ref="A69:A70"/>
    <mergeCell ref="L69:L70"/>
    <mergeCell ref="M69:M70"/>
    <mergeCell ref="I69:I70"/>
    <mergeCell ref="J69:J70"/>
    <mergeCell ref="A40:A42"/>
    <mergeCell ref="M76:M78"/>
    <mergeCell ref="A79:A83"/>
    <mergeCell ref="J88:J89"/>
    <mergeCell ref="A76:A78"/>
    <mergeCell ref="I76:I78"/>
    <mergeCell ref="J76:J78"/>
    <mergeCell ref="L76:L78"/>
    <mergeCell ref="I79:I83"/>
    <mergeCell ref="J79:J83"/>
    <mergeCell ref="L79:L83"/>
    <mergeCell ref="M79:M83"/>
    <mergeCell ref="M88:M89"/>
    <mergeCell ref="A64:A65"/>
    <mergeCell ref="M64:M65"/>
    <mergeCell ref="L64:L65"/>
    <mergeCell ref="A13:A18"/>
    <mergeCell ref="A19:A24"/>
    <mergeCell ref="A25:A29"/>
    <mergeCell ref="A33:A36"/>
    <mergeCell ref="A38:A39"/>
    <mergeCell ref="J6:J10"/>
    <mergeCell ref="I6:I10"/>
    <mergeCell ref="L6:L10"/>
    <mergeCell ref="M6:M10"/>
    <mergeCell ref="A11:A12"/>
    <mergeCell ref="A93:D93"/>
    <mergeCell ref="L88:L89"/>
    <mergeCell ref="A88:A89"/>
    <mergeCell ref="I88:I89"/>
    <mergeCell ref="A1:M1"/>
    <mergeCell ref="M43:M44"/>
    <mergeCell ref="A43:A44"/>
    <mergeCell ref="I43:I44"/>
    <mergeCell ref="J43:J44"/>
    <mergeCell ref="L43:L44"/>
    <mergeCell ref="A30:A32"/>
    <mergeCell ref="L30:L32"/>
    <mergeCell ref="M30:M32"/>
    <mergeCell ref="J30:J32"/>
    <mergeCell ref="I30:I32"/>
    <mergeCell ref="A6:A10"/>
    <mergeCell ref="A49:A51"/>
    <mergeCell ref="L49:L51"/>
    <mergeCell ref="M49:M51"/>
    <mergeCell ref="A57:A63"/>
    <mergeCell ref="A66:A68"/>
    <mergeCell ref="L57:L63"/>
    <mergeCell ref="L66:L68"/>
    <mergeCell ref="J64:J65"/>
    <mergeCell ref="I64:I65"/>
    <mergeCell ref="A52:A56"/>
    <mergeCell ref="L52:L56"/>
    <mergeCell ref="M52:M56"/>
    <mergeCell ref="J52:J56"/>
    <mergeCell ref="I52:I56"/>
    <mergeCell ref="I66:I68"/>
    <mergeCell ref="J66:J68"/>
    <mergeCell ref="A71:A73"/>
    <mergeCell ref="A74:A75"/>
    <mergeCell ref="A84:A87"/>
    <mergeCell ref="L71:L73"/>
    <mergeCell ref="L74:L75"/>
    <mergeCell ref="L84:L87"/>
    <mergeCell ref="I71:I73"/>
    <mergeCell ref="I74:I75"/>
    <mergeCell ref="I84:I87"/>
    <mergeCell ref="J71:J73"/>
    <mergeCell ref="J74:J75"/>
    <mergeCell ref="J84:J87"/>
    <mergeCell ref="A90:A92"/>
    <mergeCell ref="M11:M12"/>
    <mergeCell ref="M13:M18"/>
    <mergeCell ref="M19:M24"/>
    <mergeCell ref="M25:M29"/>
    <mergeCell ref="M33:M36"/>
    <mergeCell ref="M38:M39"/>
    <mergeCell ref="M40:M42"/>
    <mergeCell ref="M57:M63"/>
    <mergeCell ref="M66:M68"/>
    <mergeCell ref="M71:M73"/>
    <mergeCell ref="M74:M75"/>
    <mergeCell ref="M84:M87"/>
    <mergeCell ref="L11:L12"/>
    <mergeCell ref="L13:L18"/>
    <mergeCell ref="L19:L24"/>
    <mergeCell ref="I11:I12"/>
    <mergeCell ref="I13:I18"/>
    <mergeCell ref="J13:J18"/>
    <mergeCell ref="J11:J12"/>
    <mergeCell ref="M90:M92"/>
    <mergeCell ref="L90:L92"/>
    <mergeCell ref="J90:J92"/>
    <mergeCell ref="I90:I92"/>
    <mergeCell ref="L25:L29"/>
    <mergeCell ref="L33:L36"/>
    <mergeCell ref="L38:L39"/>
    <mergeCell ref="L40:L42"/>
    <mergeCell ref="I19:I24"/>
    <mergeCell ref="J19:J24"/>
    <mergeCell ref="I25:I29"/>
    <mergeCell ref="J25:J29"/>
  </mergeCells>
  <printOptions horizontalCentered="1"/>
  <pageMargins left="0" right="0" top="0.35433070866141736" bottom="0.32" header="0.31496062992125984" footer="0.37"/>
  <pageSetup paperSize="9" scale="65" orientation="landscape" r:id="rId1"/>
  <headerFooter>
    <oddHeader>&amp;RPágina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Desagregado por Valor y Red</vt:lpstr>
      <vt:lpstr>INCL. y EXCL. 1ER TRIM.2022</vt:lpstr>
      <vt:lpstr>'INCL. y EXCL. 1ER TRIM.2022'!Títulos_a_imprimir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Ventura Corisonco Jorge Luis</dc:creator>
  <cp:lastModifiedBy>GCL Indagacion3</cp:lastModifiedBy>
  <cp:lastPrinted>2022-04-19T20:36:02Z</cp:lastPrinted>
  <dcterms:created xsi:type="dcterms:W3CDTF">2017-07-12T14:25:18Z</dcterms:created>
  <dcterms:modified xsi:type="dcterms:W3CDTF">2023-04-25T20:42:39Z</dcterms:modified>
</cp:coreProperties>
</file>