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OI 2020\3ER. TRIMESTRE POI\"/>
    </mc:Choice>
  </mc:AlternateContent>
  <bookViews>
    <workbookView xWindow="0" yWindow="0" windowWidth="24000" windowHeight="9600"/>
  </bookViews>
  <sheets>
    <sheet name="INCL. y EXCL. 2DO TRIM.2020" sheetId="1" r:id="rId1"/>
    <sheet name="ANEXO A" sheetId="20" r:id="rId2"/>
    <sheet name="Hoja6" sheetId="19" r:id="rId3"/>
    <sheet name="Hoja5" sheetId="18" r:id="rId4"/>
  </sheets>
  <definedNames>
    <definedName name="_xlnm._FilterDatabase" localSheetId="0" hidden="1">'INCL. y EXCL. 2DO TRIM.2020'!$B$3:$M$133</definedName>
    <definedName name="_xlnm.Print_Titles" localSheetId="0">'INCL. y EXCL. 2DO TRIM.2020'!$1:$3</definedName>
  </definedNames>
  <calcPr calcId="162913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0" i="20" l="1"/>
  <c r="E40" i="20"/>
  <c r="D40" i="20"/>
  <c r="C40" i="20"/>
  <c r="H46" i="18"/>
  <c r="G129" i="18"/>
  <c r="H39" i="18"/>
  <c r="H35" i="18"/>
  <c r="E133" i="1"/>
  <c r="F133" i="1"/>
  <c r="G64" i="1" l="1"/>
  <c r="I133" i="1"/>
  <c r="G133" i="1"/>
  <c r="J133" i="1"/>
  <c r="H133" i="1"/>
  <c r="H115" i="1"/>
  <c r="G93" i="1"/>
  <c r="H87" i="1" l="1"/>
  <c r="H86" i="1"/>
  <c r="H74" i="1"/>
  <c r="G74" i="1"/>
  <c r="G72" i="1"/>
  <c r="H64" i="1" l="1"/>
  <c r="G6" i="1" l="1"/>
  <c r="G7" i="1"/>
  <c r="J19" i="1" l="1"/>
  <c r="I19" i="1"/>
  <c r="J18" i="1"/>
  <c r="I18" i="1"/>
  <c r="J17" i="1"/>
  <c r="I17" i="1"/>
  <c r="J11" i="1"/>
  <c r="I11" i="1"/>
  <c r="J10" i="1"/>
  <c r="I10" i="1"/>
  <c r="J9" i="1"/>
  <c r="I9" i="1"/>
  <c r="J8" i="1"/>
  <c r="I8" i="1"/>
</calcChain>
</file>

<file path=xl/sharedStrings.xml><?xml version="1.0" encoding="utf-8"?>
<sst xmlns="http://schemas.openxmlformats.org/spreadsheetml/2006/main" count="1063" uniqueCount="329">
  <si>
    <t>N° Resolución</t>
  </si>
  <si>
    <t>DEPENDENCIA SOLICITANTE</t>
  </si>
  <si>
    <t>Número total de procesos incluidos</t>
  </si>
  <si>
    <t xml:space="preserve"> Número total de procesos excluidos</t>
  </si>
  <si>
    <t>Número de rectificaciones</t>
  </si>
  <si>
    <t>Total Incluido
por  Versión
Soles
S/.</t>
  </si>
  <si>
    <t>Versión</t>
  </si>
  <si>
    <t>N°</t>
  </si>
  <si>
    <t>Total Excluido
por Versión
en Soles
S/.</t>
  </si>
  <si>
    <t>Fecha
de
Resolución</t>
  </si>
  <si>
    <t>Fecha de Publicación
en SEACE</t>
  </si>
  <si>
    <t>Red Asistencial Lambayeque</t>
  </si>
  <si>
    <t>Gerencia Central de Logística</t>
  </si>
  <si>
    <t>Red Asistencial Piura</t>
  </si>
  <si>
    <t>TOTAL &gt;&gt;&gt;</t>
  </si>
  <si>
    <t>Red Asistencial Cajamarca</t>
  </si>
  <si>
    <t>Red Asistencial Loreto</t>
  </si>
  <si>
    <t>Red Asistencial Moquegua</t>
  </si>
  <si>
    <t>Red Asistencial Ucayali</t>
  </si>
  <si>
    <t>Red Prestacional Almenara</t>
  </si>
  <si>
    <t>Centro Nacional de Salud Renal</t>
  </si>
  <si>
    <t>Central de Abastecimiento de Bienes Estratégicos</t>
  </si>
  <si>
    <t>Red Asistencial Tacna</t>
  </si>
  <si>
    <t>Red Asistencial Tumbes</t>
  </si>
  <si>
    <t>Red Asistencial Amazonas</t>
  </si>
  <si>
    <t>Red Asistencial Ica</t>
  </si>
  <si>
    <t>Red Asistencial Puno</t>
  </si>
  <si>
    <t>Red Asistencial Ancash</t>
  </si>
  <si>
    <t>12.06.2020</t>
  </si>
  <si>
    <t>12.05.2020</t>
  </si>
  <si>
    <t>Red Asistencial Pasco</t>
  </si>
  <si>
    <t>Instituto Nacional Cardiovascular</t>
  </si>
  <si>
    <t>Red Prestacional Rebagliati</t>
  </si>
  <si>
    <t>Red Asistencial Moyobamba</t>
  </si>
  <si>
    <t>Red Asistencial Cusco</t>
  </si>
  <si>
    <t>Red Asistencial Madre de Dios</t>
  </si>
  <si>
    <t>Etiquetas de fila</t>
  </si>
  <si>
    <t>(en blanco)</t>
  </si>
  <si>
    <t>Total general</t>
  </si>
  <si>
    <t>Suma de  Número total de procesos excluidos</t>
  </si>
  <si>
    <t>Redes Asistenciales</t>
  </si>
  <si>
    <t>N° Procesos Incluidos</t>
  </si>
  <si>
    <t>N° Procesos Excluidos</t>
  </si>
  <si>
    <t>Total Incluido
por Red
Soles
S/.</t>
  </si>
  <si>
    <t>Total Excluido
por Red
Soles
S/.</t>
  </si>
  <si>
    <t>Descripción</t>
  </si>
  <si>
    <t>Valor Procesos Incluidos
S/.</t>
  </si>
  <si>
    <t>Valor Procesos Excluidos
S/.</t>
  </si>
  <si>
    <t>ANEXO A</t>
  </si>
  <si>
    <t>Desagregado Valorizado por Red Asistencial, Centros Especializados y CEABE que solicitaron Inclusiones y Exclusiones al  PAC 2020 - 2do. Trimestre 2020</t>
  </si>
  <si>
    <t>PLAN ANUAL DE CONTRATACIONES DEL 2020 - Mes de Julio a Setiembre 2020
(Inclusiones y Exclusiones)</t>
  </si>
  <si>
    <t>66va. Versión</t>
  </si>
  <si>
    <t>07.07.2020</t>
  </si>
  <si>
    <t>67va. Versión</t>
  </si>
  <si>
    <t>03.07.2020</t>
  </si>
  <si>
    <t>152-CEABE-ESSALUD-2020</t>
  </si>
  <si>
    <t>68va. Versión</t>
  </si>
  <si>
    <t>69va. Versión</t>
  </si>
  <si>
    <t xml:space="preserve"> 176-GCL-ESSALUD-2020</t>
  </si>
  <si>
    <t>156-CEABE-ESSALUD-2020</t>
  </si>
  <si>
    <t>70va. Versión</t>
  </si>
  <si>
    <t>14.07.2020</t>
  </si>
  <si>
    <t>157-CEABE-ESSALUD-2020</t>
  </si>
  <si>
    <t>71va. Versión</t>
  </si>
  <si>
    <t>72va. Versión</t>
  </si>
  <si>
    <t>09.07.2020</t>
  </si>
  <si>
    <t>168-CEABE-ESSALUD-2020</t>
  </si>
  <si>
    <t>73va. Versión</t>
  </si>
  <si>
    <t>10.07.2020</t>
  </si>
  <si>
    <t>74va. Versión</t>
  </si>
  <si>
    <t>13.07.2020</t>
  </si>
  <si>
    <t>173-CEABE-ESSALUD-2020</t>
  </si>
  <si>
    <t>75va. Versión</t>
  </si>
  <si>
    <t>17.07.2020</t>
  </si>
  <si>
    <t>178-CEABE-ESSALUD-2020</t>
  </si>
  <si>
    <t>76va. Versión</t>
  </si>
  <si>
    <t>15.07.2020</t>
  </si>
  <si>
    <t>77va. Versión</t>
  </si>
  <si>
    <t>78va. Versión</t>
  </si>
  <si>
    <t>16.07.2020</t>
  </si>
  <si>
    <t>13.08.2020</t>
  </si>
  <si>
    <t>188-CEABE-ESSALUD-2020</t>
  </si>
  <si>
    <t>79va. Versión</t>
  </si>
  <si>
    <t>80va. Versión</t>
  </si>
  <si>
    <t>20.07.2020</t>
  </si>
  <si>
    <t>202-GCL-ESSALUD-2020</t>
  </si>
  <si>
    <t>81va. Versión</t>
  </si>
  <si>
    <t>12.08.2020</t>
  </si>
  <si>
    <t>197-CEABE-ESSALUD-2020</t>
  </si>
  <si>
    <t>82va. Versión</t>
  </si>
  <si>
    <t>30.07.2020</t>
  </si>
  <si>
    <t>199-CEABE-ESSALUD-2020</t>
  </si>
  <si>
    <t>83va. Versión</t>
  </si>
  <si>
    <t>10.09.2020</t>
  </si>
  <si>
    <t>209-GCL-ESSALUD-2020</t>
  </si>
  <si>
    <t>84va. Versión</t>
  </si>
  <si>
    <t>15.09.2020</t>
  </si>
  <si>
    <t>85va. Versión</t>
  </si>
  <si>
    <t>24.07.2020</t>
  </si>
  <si>
    <t xml:space="preserve"> 213-GCL-ESSALUD-2020</t>
  </si>
  <si>
    <t>86va. Versión</t>
  </si>
  <si>
    <t>27.07.2020</t>
  </si>
  <si>
    <t xml:space="preserve"> 206-CEABE-ESSALUD-2020</t>
  </si>
  <si>
    <t>87va. Versión</t>
  </si>
  <si>
    <t>11.08.2020</t>
  </si>
  <si>
    <t>88va. Versión</t>
  </si>
  <si>
    <t>89va. Versión</t>
  </si>
  <si>
    <t>18.08.2020</t>
  </si>
  <si>
    <t>213-CEABE-ESSALUD-2020</t>
  </si>
  <si>
    <t>90va. Versión</t>
  </si>
  <si>
    <t>06.08.2020</t>
  </si>
  <si>
    <t>91va. Versión</t>
  </si>
  <si>
    <t>17.09.2020</t>
  </si>
  <si>
    <t>104-D-RAHVCA-ESSALUD-2020</t>
  </si>
  <si>
    <t>Red Asistencial Huancavelica</t>
  </si>
  <si>
    <t>92va. Versión</t>
  </si>
  <si>
    <t>31.07.2020</t>
  </si>
  <si>
    <t>93va. Versión</t>
  </si>
  <si>
    <t>25.08.2020</t>
  </si>
  <si>
    <t>94va. Versión</t>
  </si>
  <si>
    <t>14.09.2020</t>
  </si>
  <si>
    <t>95va. Versión</t>
  </si>
  <si>
    <t>28.08.2020</t>
  </si>
  <si>
    <t>231-CEABE-ESSALUD-2020</t>
  </si>
  <si>
    <t>236-GCL-ESSALUD-2020</t>
  </si>
  <si>
    <t>96va. Versión</t>
  </si>
  <si>
    <t>12.09.2020</t>
  </si>
  <si>
    <t>97va. Versión</t>
  </si>
  <si>
    <t>07.08.2020</t>
  </si>
  <si>
    <t>248-CEABE-ESSALUD-2020</t>
  </si>
  <si>
    <t>98va. Versión</t>
  </si>
  <si>
    <t>99va. Versión</t>
  </si>
  <si>
    <t>24.09.2020</t>
  </si>
  <si>
    <t>257-CEABE-ESSALUD-2020</t>
  </si>
  <si>
    <t>250-GCL-ESSALUD-2020</t>
  </si>
  <si>
    <t>100va. Versión</t>
  </si>
  <si>
    <t>101va. Versión</t>
  </si>
  <si>
    <t xml:space="preserve"> 252-GCL-ESSALUD-2020</t>
  </si>
  <si>
    <t>102va. Versión</t>
  </si>
  <si>
    <t>21.08.2020</t>
  </si>
  <si>
    <t>103va. Versión</t>
  </si>
  <si>
    <t>27.08.2020</t>
  </si>
  <si>
    <t>268-CEABE-ESSALUD-2020</t>
  </si>
  <si>
    <t>104va. Versión</t>
  </si>
  <si>
    <t>23.09.2020</t>
  </si>
  <si>
    <t>261-GCL-ESSALUD-2020</t>
  </si>
  <si>
    <t>105va. Versión</t>
  </si>
  <si>
    <t>13.09.2020</t>
  </si>
  <si>
    <t>106va. Versión</t>
  </si>
  <si>
    <t>269-CEABE-ESSALUD-2020</t>
  </si>
  <si>
    <t>265-GCL-ESSALUD-2020</t>
  </si>
  <si>
    <t>107va. Versión</t>
  </si>
  <si>
    <t>19.08.2020</t>
  </si>
  <si>
    <t>108va. Versión</t>
  </si>
  <si>
    <t>109va. Versión</t>
  </si>
  <si>
    <t>279-CEABE-ESSALUD-2020</t>
  </si>
  <si>
    <t>110va. Versión</t>
  </si>
  <si>
    <t>24.08.2020</t>
  </si>
  <si>
    <t>280-GCL-ESSALUD-2020</t>
  </si>
  <si>
    <t>111va. Versión</t>
  </si>
  <si>
    <t>26.08.2020</t>
  </si>
  <si>
    <t>290-CEABE-ESSALUD-2020</t>
  </si>
  <si>
    <t>112va. Versión</t>
  </si>
  <si>
    <t>113va. Versión</t>
  </si>
  <si>
    <t>295-CEABE-ESSALUD-2020</t>
  </si>
  <si>
    <t>114va. Versión</t>
  </si>
  <si>
    <t>304-CEABE-ESSALUD-2020</t>
  </si>
  <si>
    <t>115va. Versión</t>
  </si>
  <si>
    <t>116va. Versión</t>
  </si>
  <si>
    <t>31.08.2020</t>
  </si>
  <si>
    <t>301-GCL-ESSALUD-2020</t>
  </si>
  <si>
    <t>117va. Versión</t>
  </si>
  <si>
    <t>01.09.2020</t>
  </si>
  <si>
    <t>118va. Versión</t>
  </si>
  <si>
    <t>02.09.2020</t>
  </si>
  <si>
    <t>314-CEABE-ESSALUD-2020</t>
  </si>
  <si>
    <t>119va. Versión</t>
  </si>
  <si>
    <t>317-CEABE-ESSALUD-2020</t>
  </si>
  <si>
    <t>120va. Versión</t>
  </si>
  <si>
    <t>310-GCL-ESSALUD-2020</t>
  </si>
  <si>
    <t>121va. Versión</t>
  </si>
  <si>
    <t>04.09.2020</t>
  </si>
  <si>
    <t>122va. Versión</t>
  </si>
  <si>
    <t>322-CEABE-ESSALUD-2020</t>
  </si>
  <si>
    <t>123va. Versión</t>
  </si>
  <si>
    <t>333-CEABE-ESSALUD-2020</t>
  </si>
  <si>
    <t>124va. Versión</t>
  </si>
  <si>
    <t>08.09.2020</t>
  </si>
  <si>
    <t>335-CEABE-ESSALUD-2020</t>
  </si>
  <si>
    <t>125va. Versión</t>
  </si>
  <si>
    <t>09.09.2020</t>
  </si>
  <si>
    <t>126va. Versión</t>
  </si>
  <si>
    <t>337-GCL-ESSALUD-2020</t>
  </si>
  <si>
    <t>127va. Versión</t>
  </si>
  <si>
    <t>128va. Versión</t>
  </si>
  <si>
    <t>340-CEABE-ESSALUD-2020</t>
  </si>
  <si>
    <t>129va. Versión</t>
  </si>
  <si>
    <t>30.09.2020</t>
  </si>
  <si>
    <t>188-DRAMOQ-ESSALUD-2020</t>
  </si>
  <si>
    <t>130va. Versión</t>
  </si>
  <si>
    <t>131va. Versión</t>
  </si>
  <si>
    <t>132va. Versión</t>
  </si>
  <si>
    <t>367-GCL-ESSALUD-2020</t>
  </si>
  <si>
    <t>133va. Versión</t>
  </si>
  <si>
    <t>Red Asistencial Apurímac</t>
  </si>
  <si>
    <t>134va. Versión</t>
  </si>
  <si>
    <t>18.09.2020</t>
  </si>
  <si>
    <t>364-CEABE-ESSALUD-2020</t>
  </si>
  <si>
    <t>135va. Versión</t>
  </si>
  <si>
    <t>366-GCL-ESSALUD-2020</t>
  </si>
  <si>
    <t>136va. Versión</t>
  </si>
  <si>
    <t>22.09.2020</t>
  </si>
  <si>
    <t>374-CEABE</t>
  </si>
  <si>
    <t>137va. Versión</t>
  </si>
  <si>
    <t>381-GCL-ESSALUD-2020</t>
  </si>
  <si>
    <t>138va. Versión</t>
  </si>
  <si>
    <t>139va. Versión</t>
  </si>
  <si>
    <t>140va. Versión</t>
  </si>
  <si>
    <t>25.09.2020</t>
  </si>
  <si>
    <t>141va. Versión</t>
  </si>
  <si>
    <t>28.09.2020</t>
  </si>
  <si>
    <t>121-DIR-INCOR-ESSALUD-2020</t>
  </si>
  <si>
    <t>211-GRACU-ESSALUD-2020</t>
  </si>
  <si>
    <t>01.07.2020</t>
  </si>
  <si>
    <t>100-DM-RACAJ-ESSALUD-2020</t>
  </si>
  <si>
    <t>02.07.2020</t>
  </si>
  <si>
    <t>154-DRAMOQ-ESSALUD-2020</t>
  </si>
  <si>
    <t>127-D-RAAY-ESSALUD-2020</t>
  </si>
  <si>
    <t>08.07.2020</t>
  </si>
  <si>
    <t>180-D-RAAP-ESSALUD-2020</t>
  </si>
  <si>
    <t>Red Asistencial Ayacucho</t>
  </si>
  <si>
    <t>178-GRAAN-ESSALUD-2020</t>
  </si>
  <si>
    <t>318-GRA-ICA-ESSALUD-2020</t>
  </si>
  <si>
    <t>380-GRAJ-ESSALUD-2020</t>
  </si>
  <si>
    <t>Red Asistencial Junín</t>
  </si>
  <si>
    <t>03-D-RAAP-ESSALUD-2020</t>
  </si>
  <si>
    <t>140-D-RAMOY-ESSALUD-2020</t>
  </si>
  <si>
    <t>151-D-RAUC-ESSALUD-2020</t>
  </si>
  <si>
    <t>153-D-RAUC-ESSALUD-2020</t>
  </si>
  <si>
    <t>108-D-RATAR-ESSALUD-2020</t>
  </si>
  <si>
    <t>Red Asistencial Tarapoto</t>
  </si>
  <si>
    <t>167-GRAPUNO-ESSALUD-2020</t>
  </si>
  <si>
    <t>506-GRPA-ESSALUD-2020</t>
  </si>
  <si>
    <t>453-GRALA-JAV-ESSALUD-2020</t>
  </si>
  <si>
    <t>458-GRALA-JAV-ESSALUD-2020</t>
  </si>
  <si>
    <t>186-CEABE-ESSALUD-2020</t>
  </si>
  <si>
    <t>187-CEABE-ESSALUD-2020</t>
  </si>
  <si>
    <t>55-CNSR-ESSALUD-2020</t>
  </si>
  <si>
    <t>408-G-RALL-ESSALUD-2020</t>
  </si>
  <si>
    <t>Red Asistencial La Libertad</t>
  </si>
  <si>
    <t>471-GRALA-JAV-ESSALUD-2020</t>
  </si>
  <si>
    <t>21.07.2020</t>
  </si>
  <si>
    <t>22.07.2020</t>
  </si>
  <si>
    <t>23.07.2020</t>
  </si>
  <si>
    <t>316-GRPR-ESSALUD-2020</t>
  </si>
  <si>
    <t>434-GRATA-ESSALUD-2020</t>
  </si>
  <si>
    <t>481-GRALA-JAV-ESSALUD-2020</t>
  </si>
  <si>
    <t>135-DIR-INCOR-ESSALUD-2020</t>
  </si>
  <si>
    <t>29.07.2020</t>
  </si>
  <si>
    <t>212-GRAAN-ESSALUD-2020</t>
  </si>
  <si>
    <t>106-DM-RACAJ-ESSALUD-2020</t>
  </si>
  <si>
    <t>535-GRPA-ESSALUD-2020</t>
  </si>
  <si>
    <t>175-RAPA-ESSALUD-2020</t>
  </si>
  <si>
    <t>03.08.2020</t>
  </si>
  <si>
    <t>157-D-RAUC-ESSALUD-2020</t>
  </si>
  <si>
    <t>549-GRPA-ESSALUD-2020</t>
  </si>
  <si>
    <t>323-GRPA-ESSALUD-2020</t>
  </si>
  <si>
    <t>04.08.2020</t>
  </si>
  <si>
    <t>05.08.2020</t>
  </si>
  <si>
    <t>165-DRAAM-ESSALUD-2020</t>
  </si>
  <si>
    <t>218-GRAAN-ESSALUD-2020</t>
  </si>
  <si>
    <t>327-GRPR-ESSALUD-2020</t>
  </si>
  <si>
    <t>01.08.2020</t>
  </si>
  <si>
    <t>448-GRATA-ESSALUD-20220</t>
  </si>
  <si>
    <t>529-GRALA-JAV-ESSALUD-2020</t>
  </si>
  <si>
    <t>10.08.2020</t>
  </si>
  <si>
    <t>533-GRALA-JAV-ESSALUD-2020</t>
  </si>
  <si>
    <t>14.08.2020</t>
  </si>
  <si>
    <t>174-D-RAUC-ESSALUD-2020</t>
  </si>
  <si>
    <t>108-DM-RACAJ-ESSALUD-2020</t>
  </si>
  <si>
    <t>17.08.2020</t>
  </si>
  <si>
    <t>246-GR-RAPI-ESSALUD-2020</t>
  </si>
  <si>
    <t>577-GRPA-ESSALUD-2020</t>
  </si>
  <si>
    <t>604-GRPA-ESSALUD-2020</t>
  </si>
  <si>
    <t>445-G-RALL-ESSALUD-2020</t>
  </si>
  <si>
    <t>559-GRALA-JAV-ESSALUD-2020</t>
  </si>
  <si>
    <t>118-DM-RACAJ-ESSALUD-2020</t>
  </si>
  <si>
    <t>148-DIR-INCOR-ESSALUD-2020</t>
  </si>
  <si>
    <t>150-D-RAMOY-ESSALUD-2020</t>
  </si>
  <si>
    <t>461-GRATA-ESSALUD-2020</t>
  </si>
  <si>
    <t>66-CNSR-ESSALUD-2020</t>
  </si>
  <si>
    <t>182-GRAPUNO-ESSALUD-2020</t>
  </si>
  <si>
    <t>191-RAPA-ESSALUD-2020</t>
  </si>
  <si>
    <t>343-GRA-ICA-ESSALUD-2020</t>
  </si>
  <si>
    <t>653-GRPA-ESSALUD-2020</t>
  </si>
  <si>
    <t>175-GRALO-ESSALUD-2020</t>
  </si>
  <si>
    <t>179-DRAAM-ESSALUD-2020</t>
  </si>
  <si>
    <t>03.09.2020</t>
  </si>
  <si>
    <t>123-DM-RACAJ-ESSALUD-2020</t>
  </si>
  <si>
    <t>445-GRAJ-ESSALUD-2020</t>
  </si>
  <si>
    <t>614-GRALA-JAV-ESSALUD-2020</t>
  </si>
  <si>
    <t>07.09.2020</t>
  </si>
  <si>
    <t>128-DM-RACAJ-ESSALUD-2020</t>
  </si>
  <si>
    <t>213-D-RAAP-ESSALUD-2020</t>
  </si>
  <si>
    <t>479-GRATA-ESSALUD-2020</t>
  </si>
  <si>
    <t>583-GRALA-JAV-ESSALUD-2020</t>
  </si>
  <si>
    <t>11.09.2020</t>
  </si>
  <si>
    <t>79-DR-RATU-ESSALUD-2020</t>
  </si>
  <si>
    <t>509-G-RALL-ESSALUD-2020</t>
  </si>
  <si>
    <t>350-CEABE-ESSALUD-2020</t>
  </si>
  <si>
    <t>196-D-RAUC-ESSALUD-2020</t>
  </si>
  <si>
    <t>244-GRAAN-ESSALUD-2020</t>
  </si>
  <si>
    <t>16.09.2020</t>
  </si>
  <si>
    <t>698-GRPA-ESSALUD-2020</t>
  </si>
  <si>
    <t>232-D-RAAP-ESSALUD-2020</t>
  </si>
  <si>
    <t>665-GRALA-JAV-ESSALUD-2020</t>
  </si>
  <si>
    <t>108-DR-RAMD-ESSALUD-2020</t>
  </si>
  <si>
    <t>21.09.2020</t>
  </si>
  <si>
    <t>276-GR-RAPI-ESSALUD-2020</t>
  </si>
  <si>
    <t>360-GRA-ICA-ESSALUD-2020</t>
  </si>
  <si>
    <t>500-GRATA-ESSALUD-2020</t>
  </si>
  <si>
    <t>165-DIR-INCOR-ESSALUD-2020</t>
  </si>
  <si>
    <t>390-CEABE-ESSALUD-2020</t>
  </si>
  <si>
    <t>684-GRALA-JAV-ESSALUD-2020</t>
  </si>
  <si>
    <t>204-D-RAUC-ESSALUD-2020</t>
  </si>
  <si>
    <t>201-GRALO-ESSALUD-2020</t>
  </si>
  <si>
    <t>312-GRACU-ESSALUD-2020</t>
  </si>
  <si>
    <t>Procesos de Selección, incluye Contrataciones Directas
(Versión N°66 al 141)</t>
  </si>
  <si>
    <t>Consolidado de Inclusiones y Exclusiones al PAC 2020 - 
3er. Trimestre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</si>
</sst>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5"/>
      <color theme="1"/>
      <name val="Arial"/>
      <family val="2"/>
    </font>
    <font>
      <sz val="8"/>
      <color rgb="FF333333"/>
      <name val="Trebuchet MS"/>
      <family val="2"/>
    </font>
    <font>
      <sz val="10"/>
      <color theme="1"/>
      <name val="Arial"/>
      <family val="2"/>
    </font>
    <font>
      <sz val="10"/>
      <color rgb="FF333333"/>
      <name val="Arial"/>
      <family val="2"/>
    </font>
    <font>
      <b/>
      <sz val="12"/>
      <color theme="1"/>
      <name val="Arial"/>
      <family val="2"/>
    </font>
    <font>
      <sz val="11"/>
      <color theme="0"/>
      <name val="Calibri"/>
      <family val="2"/>
      <scheme val="minor"/>
    </font>
    <font>
      <sz val="10"/>
      <color theme="0"/>
      <name val="Arial"/>
      <family val="2"/>
    </font>
    <font>
      <sz val="8"/>
      <color theme="0"/>
      <name val="Trebuchet MS"/>
      <family val="2"/>
    </font>
    <font>
      <sz val="11"/>
      <color theme="1"/>
      <name val="Trebuchet MS"/>
      <family val="2"/>
    </font>
    <font>
      <b/>
      <sz val="11"/>
      <color theme="1"/>
      <name val="Trebuchet MS"/>
      <family val="2"/>
    </font>
    <font>
      <b/>
      <sz val="8"/>
      <color rgb="FF333333"/>
      <name val="Trebuchet MS"/>
      <family val="2"/>
    </font>
    <font>
      <sz val="10"/>
      <color theme="1"/>
      <name val="Trebuchet MS"/>
      <family val="2"/>
    </font>
    <font>
      <sz val="9"/>
      <color rgb="FF333333"/>
      <name val="Trebuchet MS"/>
      <family val="2"/>
    </font>
    <font>
      <b/>
      <sz val="11"/>
      <color theme="1"/>
      <name val="Arial"/>
      <family val="2"/>
    </font>
    <font>
      <b/>
      <sz val="10"/>
      <color theme="1"/>
      <name val="Calibri"/>
      <family val="2"/>
      <scheme val="minor"/>
    </font>
    <font>
      <b/>
      <sz val="14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66FF99"/>
        <bgColor indexed="64"/>
      </patternFill>
    </fill>
    <fill>
      <patternFill patternType="solid">
        <fgColor rgb="FFFFFFCC"/>
        <bgColor theme="4" tint="0.79998168889431442"/>
      </patternFill>
    </fill>
  </fills>
  <borders count="41">
    <border>
      <left/>
      <right/>
      <top/>
      <bottom/>
      <diagonal/>
    </border>
    <border>
      <left style="hair">
        <color auto="1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auto="1"/>
      </left>
      <right style="medium">
        <color indexed="64"/>
      </right>
      <top/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/>
      <diagonal/>
    </border>
    <border>
      <left style="medium">
        <color indexed="64"/>
      </left>
      <right style="hair">
        <color auto="1"/>
      </right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medium">
        <color indexed="64"/>
      </left>
      <right style="hair">
        <color auto="1"/>
      </right>
      <top/>
      <bottom/>
      <diagonal/>
    </border>
    <border>
      <left style="hair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321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/>
    </xf>
    <xf numFmtId="3" fontId="4" fillId="0" borderId="0" xfId="0" applyNumberFormat="1" applyFont="1" applyBorder="1" applyAlignment="1">
      <alignment horizontal="center" vertical="center"/>
    </xf>
    <xf numFmtId="4" fontId="5" fillId="0" borderId="0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/>
    <xf numFmtId="0" fontId="4" fillId="0" borderId="0" xfId="0" applyFont="1" applyAlignment="1">
      <alignment horizontal="center" vertical="center"/>
    </xf>
    <xf numFmtId="3" fontId="4" fillId="0" borderId="0" xfId="0" applyNumberFormat="1" applyFont="1" applyAlignment="1">
      <alignment horizontal="center" vertical="center"/>
    </xf>
    <xf numFmtId="3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4" fontId="0" fillId="0" borderId="0" xfId="0" applyNumberFormat="1"/>
    <xf numFmtId="4" fontId="4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vertical="center"/>
    </xf>
    <xf numFmtId="0" fontId="12" fillId="0" borderId="0" xfId="0" applyFont="1"/>
    <xf numFmtId="3" fontId="10" fillId="0" borderId="7" xfId="0" applyNumberFormat="1" applyFont="1" applyBorder="1" applyAlignment="1">
      <alignment horizontal="center" vertical="center"/>
    </xf>
    <xf numFmtId="0" fontId="13" fillId="0" borderId="8" xfId="0" applyFont="1" applyBorder="1" applyAlignment="1">
      <alignment horizontal="left" vertical="center"/>
    </xf>
    <xf numFmtId="0" fontId="13" fillId="0" borderId="1" xfId="0" applyFont="1" applyBorder="1" applyAlignment="1">
      <alignment horizontal="left" vertical="center"/>
    </xf>
    <xf numFmtId="0" fontId="13" fillId="0" borderId="11" xfId="0" applyFont="1" applyBorder="1" applyAlignment="1">
      <alignment horizontal="left" vertical="center"/>
    </xf>
    <xf numFmtId="0" fontId="11" fillId="0" borderId="12" xfId="0" applyFont="1" applyBorder="1" applyAlignment="1">
      <alignment horizontal="center" vertical="center"/>
    </xf>
    <xf numFmtId="0" fontId="13" fillId="0" borderId="7" xfId="0" applyFont="1" applyBorder="1" applyAlignment="1">
      <alignment horizontal="left" vertical="center"/>
    </xf>
    <xf numFmtId="3" fontId="11" fillId="0" borderId="13" xfId="0" applyNumberFormat="1" applyFont="1" applyBorder="1" applyAlignment="1">
      <alignment vertical="center"/>
    </xf>
    <xf numFmtId="3" fontId="11" fillId="0" borderId="13" xfId="0" applyNumberFormat="1" applyFont="1" applyBorder="1" applyAlignment="1">
      <alignment horizontal="center" vertical="center"/>
    </xf>
    <xf numFmtId="4" fontId="10" fillId="6" borderId="7" xfId="0" applyNumberFormat="1" applyFont="1" applyFill="1" applyBorder="1" applyAlignment="1">
      <alignment horizontal="right" vertical="center"/>
    </xf>
    <xf numFmtId="3" fontId="4" fillId="0" borderId="0" xfId="0" applyNumberFormat="1" applyFont="1" applyAlignment="1">
      <alignment horizontal="right" vertical="center"/>
    </xf>
    <xf numFmtId="4" fontId="9" fillId="0" borderId="0" xfId="0" applyNumberFormat="1" applyFont="1" applyAlignment="1">
      <alignment horizontal="right"/>
    </xf>
    <xf numFmtId="3" fontId="7" fillId="0" borderId="0" xfId="0" applyNumberFormat="1" applyFont="1" applyAlignment="1">
      <alignment horizontal="right" vertical="center"/>
    </xf>
    <xf numFmtId="3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3" fontId="8" fillId="0" borderId="0" xfId="0" applyNumberFormat="1" applyFont="1" applyAlignment="1">
      <alignment horizontal="right" vertical="center"/>
    </xf>
    <xf numFmtId="0" fontId="13" fillId="0" borderId="1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left" vertical="center"/>
    </xf>
    <xf numFmtId="0" fontId="1" fillId="2" borderId="14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14" fillId="0" borderId="8" xfId="0" applyFont="1" applyBorder="1"/>
    <xf numFmtId="0" fontId="13" fillId="0" borderId="15" xfId="0" applyFont="1" applyBorder="1" applyAlignment="1">
      <alignment horizontal="center" vertical="center"/>
    </xf>
    <xf numFmtId="0" fontId="14" fillId="0" borderId="7" xfId="0" applyFont="1" applyBorder="1" applyAlignment="1">
      <alignment horizontal="left" vertical="center"/>
    </xf>
    <xf numFmtId="0" fontId="14" fillId="0" borderId="1" xfId="0" applyFont="1" applyBorder="1"/>
    <xf numFmtId="0" fontId="14" fillId="0" borderId="11" xfId="0" applyFont="1" applyBorder="1"/>
    <xf numFmtId="0" fontId="14" fillId="0" borderId="1" xfId="0" applyFont="1" applyBorder="1" applyAlignment="1">
      <alignment vertical="center"/>
    </xf>
    <xf numFmtId="0" fontId="14" fillId="0" borderId="11" xfId="0" applyFont="1" applyBorder="1" applyAlignment="1">
      <alignment vertical="center"/>
    </xf>
    <xf numFmtId="0" fontId="13" fillId="0" borderId="4" xfId="0" applyFont="1" applyBorder="1" applyAlignment="1">
      <alignment horizontal="left" vertical="center"/>
    </xf>
    <xf numFmtId="0" fontId="13" fillId="0" borderId="4" xfId="0" applyFont="1" applyBorder="1" applyAlignment="1">
      <alignment horizontal="center" vertical="center"/>
    </xf>
    <xf numFmtId="3" fontId="14" fillId="0" borderId="15" xfId="0" applyNumberFormat="1" applyFont="1" applyBorder="1" applyAlignment="1">
      <alignment horizontal="left" vertical="center"/>
    </xf>
    <xf numFmtId="0" fontId="13" fillId="0" borderId="15" xfId="0" applyFont="1" applyBorder="1" applyAlignment="1">
      <alignment horizontal="left" vertical="center"/>
    </xf>
    <xf numFmtId="0" fontId="13" fillId="0" borderId="22" xfId="0" applyFont="1" applyBorder="1" applyAlignment="1">
      <alignment horizontal="left" vertical="center"/>
    </xf>
    <xf numFmtId="0" fontId="13" fillId="0" borderId="22" xfId="0" applyFont="1" applyBorder="1" applyAlignment="1">
      <alignment horizontal="center" vertical="center"/>
    </xf>
    <xf numFmtId="0" fontId="14" fillId="0" borderId="22" xfId="0" applyFont="1" applyBorder="1" applyAlignment="1">
      <alignment vertical="center"/>
    </xf>
    <xf numFmtId="0" fontId="14" fillId="0" borderId="3" xfId="0" applyFont="1" applyBorder="1" applyAlignment="1">
      <alignment vertical="center"/>
    </xf>
    <xf numFmtId="0" fontId="13" fillId="0" borderId="3" xfId="0" applyFont="1" applyBorder="1" applyAlignment="1">
      <alignment horizontal="left" vertical="center"/>
    </xf>
    <xf numFmtId="0" fontId="13" fillId="0" borderId="3" xfId="0" applyFont="1" applyBorder="1" applyAlignment="1">
      <alignment horizontal="center" vertical="center"/>
    </xf>
    <xf numFmtId="0" fontId="14" fillId="0" borderId="15" xfId="0" applyFont="1" applyBorder="1"/>
    <xf numFmtId="0" fontId="14" fillId="0" borderId="11" xfId="0" applyFont="1" applyBorder="1" applyAlignment="1">
      <alignment horizontal="left" vertical="center"/>
    </xf>
    <xf numFmtId="4" fontId="10" fillId="6" borderId="7" xfId="0" applyNumberFormat="1" applyFont="1" applyFill="1" applyBorder="1" applyAlignment="1">
      <alignment vertical="center"/>
    </xf>
    <xf numFmtId="4" fontId="10" fillId="6" borderId="4" xfId="0" applyNumberFormat="1" applyFont="1" applyFill="1" applyBorder="1" applyAlignment="1">
      <alignment vertical="center"/>
    </xf>
    <xf numFmtId="3" fontId="10" fillId="0" borderId="1" xfId="0" applyNumberFormat="1" applyFont="1" applyBorder="1" applyAlignment="1">
      <alignment horizontal="center" vertical="center"/>
    </xf>
    <xf numFmtId="3" fontId="10" fillId="0" borderId="11" xfId="0" applyNumberFormat="1" applyFont="1" applyBorder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/>
    </xf>
    <xf numFmtId="3" fontId="10" fillId="0" borderId="4" xfId="0" applyNumberFormat="1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3" fontId="11" fillId="0" borderId="24" xfId="0" applyNumberFormat="1" applyFont="1" applyBorder="1" applyAlignment="1">
      <alignment horizontal="center" vertical="center"/>
    </xf>
    <xf numFmtId="3" fontId="10" fillId="0" borderId="8" xfId="0" applyNumberFormat="1" applyFont="1" applyBorder="1" applyAlignment="1">
      <alignment horizontal="center" vertical="center"/>
    </xf>
    <xf numFmtId="3" fontId="10" fillId="0" borderId="22" xfId="0" applyNumberFormat="1" applyFont="1" applyBorder="1" applyAlignment="1">
      <alignment horizontal="center" vertical="center"/>
    </xf>
    <xf numFmtId="3" fontId="11" fillId="0" borderId="17" xfId="0" applyNumberFormat="1" applyFont="1" applyBorder="1" applyAlignment="1">
      <alignment horizontal="center" vertical="center"/>
    </xf>
    <xf numFmtId="3" fontId="10" fillId="0" borderId="15" xfId="0" applyNumberFormat="1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4" fontId="1" fillId="0" borderId="0" xfId="0" applyNumberFormat="1" applyFont="1"/>
    <xf numFmtId="0" fontId="14" fillId="0" borderId="15" xfId="0" applyFont="1" applyBorder="1" applyAlignment="1">
      <alignment horizontal="left"/>
    </xf>
    <xf numFmtId="0" fontId="14" fillId="6" borderId="1" xfId="0" applyFont="1" applyFill="1" applyBorder="1"/>
    <xf numFmtId="0" fontId="14" fillId="0" borderId="32" xfId="0" applyFont="1" applyBorder="1"/>
    <xf numFmtId="0" fontId="13" fillId="0" borderId="32" xfId="0" applyFont="1" applyBorder="1" applyAlignment="1">
      <alignment horizontal="left" vertical="center"/>
    </xf>
    <xf numFmtId="0" fontId="13" fillId="0" borderId="32" xfId="0" applyFont="1" applyBorder="1" applyAlignment="1">
      <alignment horizontal="center" vertical="center"/>
    </xf>
    <xf numFmtId="0" fontId="14" fillId="0" borderId="15" xfId="0" applyFont="1" applyBorder="1" applyAlignment="1">
      <alignment vertical="center"/>
    </xf>
    <xf numFmtId="0" fontId="14" fillId="0" borderId="1" xfId="0" applyFont="1" applyBorder="1" applyAlignment="1">
      <alignment horizontal="left" vertical="center"/>
    </xf>
    <xf numFmtId="3" fontId="10" fillId="0" borderId="3" xfId="0" applyNumberFormat="1" applyFont="1" applyBorder="1" applyAlignment="1">
      <alignment horizontal="center" vertical="center"/>
    </xf>
    <xf numFmtId="3" fontId="10" fillId="0" borderId="22" xfId="0" applyNumberFormat="1" applyFont="1" applyBorder="1" applyAlignment="1">
      <alignment horizontal="center" vertical="center"/>
    </xf>
    <xf numFmtId="3" fontId="10" fillId="0" borderId="4" xfId="0" applyNumberFormat="1" applyFont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/>
    </xf>
    <xf numFmtId="3" fontId="10" fillId="0" borderId="8" xfId="0" applyNumberFormat="1" applyFont="1" applyBorder="1" applyAlignment="1">
      <alignment horizontal="center" vertical="center"/>
    </xf>
    <xf numFmtId="3" fontId="10" fillId="0" borderId="11" xfId="0" applyNumberFormat="1" applyFont="1" applyBorder="1" applyAlignment="1">
      <alignment horizontal="center" vertical="center"/>
    </xf>
    <xf numFmtId="3" fontId="10" fillId="0" borderId="15" xfId="0" applyNumberFormat="1" applyFont="1" applyBorder="1" applyAlignment="1">
      <alignment horizontal="center" vertical="center"/>
    </xf>
    <xf numFmtId="0" fontId="14" fillId="0" borderId="7" xfId="0" applyFont="1" applyBorder="1" applyAlignment="1">
      <alignment vertical="center"/>
    </xf>
    <xf numFmtId="49" fontId="14" fillId="0" borderId="7" xfId="0" applyNumberFormat="1" applyFont="1" applyBorder="1" applyAlignment="1">
      <alignment horizontal="left"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6" fillId="0" borderId="33" xfId="0" applyNumberFormat="1" applyFont="1" applyBorder="1" applyAlignment="1">
      <alignment horizontal="center" vertical="center"/>
    </xf>
    <xf numFmtId="0" fontId="0" fillId="0" borderId="36" xfId="0" applyNumberFormat="1" applyBorder="1" applyAlignment="1">
      <alignment horizontal="center" vertical="center"/>
    </xf>
    <xf numFmtId="0" fontId="1" fillId="7" borderId="33" xfId="0" applyFont="1" applyFill="1" applyBorder="1" applyAlignment="1">
      <alignment horizontal="center" vertical="center" wrapText="1"/>
    </xf>
    <xf numFmtId="0" fontId="0" fillId="0" borderId="37" xfId="0" applyNumberFormat="1" applyBorder="1" applyAlignment="1">
      <alignment horizontal="center" vertical="center"/>
    </xf>
    <xf numFmtId="0" fontId="0" fillId="0" borderId="37" xfId="0" applyBorder="1" applyAlignment="1">
      <alignment horizontal="left" vertical="center" wrapText="1"/>
    </xf>
    <xf numFmtId="0" fontId="0" fillId="0" borderId="38" xfId="0" applyBorder="1" applyAlignment="1">
      <alignment horizontal="center" vertical="center"/>
    </xf>
    <xf numFmtId="0" fontId="16" fillId="7" borderId="33" xfId="0" applyFont="1" applyFill="1" applyBorder="1" applyAlignment="1">
      <alignment horizontal="center" vertical="center" wrapText="1"/>
    </xf>
    <xf numFmtId="4" fontId="10" fillId="6" borderId="15" xfId="0" applyNumberFormat="1" applyFont="1" applyFill="1" applyBorder="1" applyAlignment="1">
      <alignment horizontal="right" vertical="center"/>
    </xf>
    <xf numFmtId="4" fontId="10" fillId="6" borderId="3" xfId="0" applyNumberFormat="1" applyFont="1" applyFill="1" applyBorder="1" applyAlignment="1">
      <alignment horizontal="right" vertical="center"/>
    </xf>
    <xf numFmtId="4" fontId="10" fillId="6" borderId="22" xfId="0" applyNumberFormat="1" applyFont="1" applyFill="1" applyBorder="1" applyAlignment="1">
      <alignment horizontal="right" vertical="center"/>
    </xf>
    <xf numFmtId="0" fontId="1" fillId="8" borderId="14" xfId="0" applyFont="1" applyFill="1" applyBorder="1" applyAlignment="1">
      <alignment horizontal="center" vertical="center" wrapText="1"/>
    </xf>
    <xf numFmtId="4" fontId="10" fillId="0" borderId="15" xfId="0" applyNumberFormat="1" applyFont="1" applyBorder="1" applyAlignment="1">
      <alignment horizontal="right" vertical="center"/>
    </xf>
    <xf numFmtId="4" fontId="10" fillId="0" borderId="11" xfId="0" applyNumberFormat="1" applyFont="1" applyBorder="1" applyAlignment="1">
      <alignment horizontal="right" vertical="center"/>
    </xf>
    <xf numFmtId="4" fontId="10" fillId="0" borderId="7" xfId="0" applyNumberFormat="1" applyFont="1" applyBorder="1" applyAlignment="1">
      <alignment horizontal="right" vertical="center"/>
    </xf>
    <xf numFmtId="4" fontId="10" fillId="0" borderId="3" xfId="0" applyNumberFormat="1" applyFont="1" applyBorder="1" applyAlignment="1">
      <alignment horizontal="right" vertical="center"/>
    </xf>
    <xf numFmtId="4" fontId="10" fillId="0" borderId="22" xfId="0" applyNumberFormat="1" applyFont="1" applyBorder="1" applyAlignment="1">
      <alignment horizontal="right" vertical="center"/>
    </xf>
    <xf numFmtId="4" fontId="10" fillId="0" borderId="4" xfId="0" applyNumberFormat="1" applyFont="1" applyBorder="1" applyAlignment="1">
      <alignment horizontal="right" vertical="center"/>
    </xf>
    <xf numFmtId="4" fontId="10" fillId="0" borderId="1" xfId="0" applyNumberFormat="1" applyFont="1" applyBorder="1" applyAlignment="1">
      <alignment horizontal="right" vertical="center"/>
    </xf>
    <xf numFmtId="4" fontId="10" fillId="0" borderId="8" xfId="0" applyNumberFormat="1" applyFont="1" applyBorder="1" applyAlignment="1">
      <alignment horizontal="right" vertical="center"/>
    </xf>
    <xf numFmtId="4" fontId="0" fillId="0" borderId="0" xfId="0" applyNumberFormat="1" applyAlignment="1">
      <alignment horizontal="center" vertical="center"/>
    </xf>
    <xf numFmtId="4" fontId="0" fillId="0" borderId="0" xfId="0" applyNumberFormat="1" applyAlignment="1">
      <alignment horizontal="left" vertical="center"/>
    </xf>
    <xf numFmtId="164" fontId="9" fillId="0" borderId="0" xfId="0" applyNumberFormat="1" applyFont="1" applyAlignment="1">
      <alignment horizontal="right"/>
    </xf>
    <xf numFmtId="4" fontId="4" fillId="0" borderId="0" xfId="0" applyNumberFormat="1" applyFont="1" applyAlignment="1">
      <alignment horizontal="center" vertical="center"/>
    </xf>
    <xf numFmtId="0" fontId="6" fillId="0" borderId="29" xfId="0" applyNumberFormat="1" applyFont="1" applyBorder="1" applyAlignment="1">
      <alignment horizontal="center" vertical="center"/>
    </xf>
    <xf numFmtId="4" fontId="6" fillId="0" borderId="29" xfId="0" applyNumberFormat="1" applyFont="1" applyBorder="1" applyAlignment="1">
      <alignment horizontal="center" vertical="center"/>
    </xf>
    <xf numFmtId="4" fontId="15" fillId="0" borderId="29" xfId="0" applyNumberFormat="1" applyFont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/>
    </xf>
    <xf numFmtId="3" fontId="10" fillId="0" borderId="8" xfId="0" applyNumberFormat="1" applyFont="1" applyBorder="1" applyAlignment="1">
      <alignment horizontal="center" vertical="center"/>
    </xf>
    <xf numFmtId="3" fontId="10" fillId="0" borderId="11" xfId="0" applyNumberFormat="1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4" fontId="10" fillId="6" borderId="3" xfId="0" applyNumberFormat="1" applyFont="1" applyFill="1" applyBorder="1" applyAlignment="1">
      <alignment horizontal="right" vertical="center"/>
    </xf>
    <xf numFmtId="4" fontId="10" fillId="6" borderId="22" xfId="0" applyNumberFormat="1" applyFont="1" applyFill="1" applyBorder="1" applyAlignment="1">
      <alignment horizontal="right" vertical="center"/>
    </xf>
    <xf numFmtId="4" fontId="10" fillId="6" borderId="4" xfId="0" applyNumberFormat="1" applyFont="1" applyFill="1" applyBorder="1" applyAlignment="1">
      <alignment horizontal="right" vertical="center"/>
    </xf>
    <xf numFmtId="0" fontId="11" fillId="0" borderId="9" xfId="0" applyFont="1" applyBorder="1" applyAlignment="1">
      <alignment horizontal="center" vertical="center"/>
    </xf>
    <xf numFmtId="3" fontId="11" fillId="0" borderId="6" xfId="0" applyNumberFormat="1" applyFont="1" applyBorder="1" applyAlignment="1">
      <alignment horizontal="center" vertical="center"/>
    </xf>
    <xf numFmtId="3" fontId="11" fillId="0" borderId="5" xfId="0" applyNumberFormat="1" applyFont="1" applyBorder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/>
    </xf>
    <xf numFmtId="3" fontId="10" fillId="0" borderId="22" xfId="0" applyNumberFormat="1" applyFont="1" applyBorder="1" applyAlignment="1">
      <alignment horizontal="center" vertical="center"/>
    </xf>
    <xf numFmtId="3" fontId="10" fillId="0" borderId="4" xfId="0" applyNumberFormat="1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3" fontId="11" fillId="0" borderId="26" xfId="0" applyNumberFormat="1" applyFont="1" applyBorder="1" applyAlignment="1">
      <alignment horizontal="center" vertical="center"/>
    </xf>
    <xf numFmtId="4" fontId="10" fillId="6" borderId="15" xfId="0" applyNumberFormat="1" applyFont="1" applyFill="1" applyBorder="1" applyAlignment="1">
      <alignment horizontal="right" vertical="center"/>
    </xf>
    <xf numFmtId="3" fontId="10" fillId="0" borderId="15" xfId="0" applyNumberFormat="1" applyFont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right" vertical="center"/>
    </xf>
    <xf numFmtId="4" fontId="10" fillId="6" borderId="11" xfId="0" applyNumberFormat="1" applyFont="1" applyFill="1" applyBorder="1" applyAlignment="1">
      <alignment horizontal="right" vertical="center"/>
    </xf>
    <xf numFmtId="0" fontId="11" fillId="0" borderId="23" xfId="0" applyFont="1" applyBorder="1" applyAlignment="1">
      <alignment horizontal="center" vertical="center"/>
    </xf>
    <xf numFmtId="3" fontId="11" fillId="0" borderId="24" xfId="0" applyNumberFormat="1" applyFont="1" applyBorder="1" applyAlignment="1">
      <alignment horizontal="center" vertical="center"/>
    </xf>
    <xf numFmtId="3" fontId="11" fillId="0" borderId="17" xfId="0" applyNumberFormat="1" applyFont="1" applyBorder="1" applyAlignment="1">
      <alignment horizontal="center" vertical="center"/>
    </xf>
    <xf numFmtId="3" fontId="14" fillId="0" borderId="22" xfId="0" applyNumberFormat="1" applyFont="1" applyBorder="1" applyAlignment="1">
      <alignment horizontal="left" vertical="center"/>
    </xf>
    <xf numFmtId="3" fontId="14" fillId="0" borderId="1" xfId="0" applyNumberFormat="1" applyFont="1" applyBorder="1" applyAlignment="1">
      <alignment horizontal="left" vertical="center"/>
    </xf>
    <xf numFmtId="4" fontId="10" fillId="6" borderId="1" xfId="0" applyNumberFormat="1" applyFont="1" applyFill="1" applyBorder="1" applyAlignment="1">
      <alignment vertical="center"/>
    </xf>
    <xf numFmtId="4" fontId="10" fillId="6" borderId="11" xfId="0" applyNumberFormat="1" applyFont="1" applyFill="1" applyBorder="1" applyAlignment="1">
      <alignment vertical="center"/>
    </xf>
    <xf numFmtId="4" fontId="10" fillId="6" borderId="15" xfId="0" applyNumberFormat="1" applyFont="1" applyFill="1" applyBorder="1" applyAlignment="1">
      <alignment vertical="center"/>
    </xf>
    <xf numFmtId="0" fontId="3" fillId="0" borderId="0" xfId="0" applyFont="1"/>
    <xf numFmtId="0" fontId="3" fillId="0" borderId="39" xfId="0" applyFont="1" applyBorder="1" applyAlignment="1">
      <alignment vertical="center"/>
    </xf>
    <xf numFmtId="0" fontId="14" fillId="0" borderId="15" xfId="0" applyFont="1" applyBorder="1" applyAlignment="1">
      <alignment horizontal="left" vertical="center"/>
    </xf>
    <xf numFmtId="0" fontId="14" fillId="0" borderId="4" xfId="0" applyFont="1" applyBorder="1" applyAlignment="1">
      <alignment horizontal="left" vertical="center"/>
    </xf>
    <xf numFmtId="0" fontId="3" fillId="0" borderId="2" xfId="0" applyFont="1" applyBorder="1" applyAlignment="1">
      <alignment vertical="center"/>
    </xf>
    <xf numFmtId="4" fontId="0" fillId="0" borderId="2" xfId="0" applyNumberFormat="1" applyBorder="1" applyAlignment="1">
      <alignment vertical="center" wrapText="1"/>
    </xf>
    <xf numFmtId="0" fontId="3" fillId="0" borderId="40" xfId="0" applyFont="1" applyBorder="1" applyAlignment="1">
      <alignment vertical="center"/>
    </xf>
    <xf numFmtId="16" fontId="13" fillId="0" borderId="7" xfId="0" applyNumberFormat="1" applyFont="1" applyBorder="1" applyAlignment="1">
      <alignment horizontal="center" vertical="center"/>
    </xf>
    <xf numFmtId="0" fontId="14" fillId="0" borderId="4" xfId="0" applyFont="1" applyBorder="1"/>
    <xf numFmtId="0" fontId="11" fillId="0" borderId="12" xfId="0" applyFont="1" applyBorder="1" applyAlignment="1">
      <alignment vertical="center"/>
    </xf>
    <xf numFmtId="0" fontId="14" fillId="0" borderId="7" xfId="0" applyFont="1" applyBorder="1"/>
    <xf numFmtId="0" fontId="14" fillId="0" borderId="22" xfId="0" applyFont="1" applyBorder="1"/>
    <xf numFmtId="0" fontId="14" fillId="0" borderId="3" xfId="0" applyFont="1" applyBorder="1"/>
    <xf numFmtId="3" fontId="10" fillId="0" borderId="22" xfId="0" applyNumberFormat="1" applyFont="1" applyBorder="1" applyAlignment="1">
      <alignment horizontal="center" vertical="center"/>
    </xf>
    <xf numFmtId="4" fontId="10" fillId="6" borderId="3" xfId="0" applyNumberFormat="1" applyFont="1" applyFill="1" applyBorder="1" applyAlignment="1">
      <alignment horizontal="right" vertical="center"/>
    </xf>
    <xf numFmtId="4" fontId="10" fillId="6" borderId="4" xfId="0" applyNumberFormat="1" applyFont="1" applyFill="1" applyBorder="1" applyAlignment="1">
      <alignment horizontal="right" vertical="center"/>
    </xf>
    <xf numFmtId="4" fontId="10" fillId="6" borderId="22" xfId="0" applyNumberFormat="1" applyFont="1" applyFill="1" applyBorder="1" applyAlignment="1">
      <alignment horizontal="right" vertical="center"/>
    </xf>
    <xf numFmtId="4" fontId="0" fillId="0" borderId="0" xfId="0" applyNumberFormat="1" applyAlignment="1">
      <alignment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4" fontId="0" fillId="0" borderId="0" xfId="0" applyNumberFormat="1" applyAlignment="1">
      <alignment horizontal="right" vertical="center"/>
    </xf>
    <xf numFmtId="4" fontId="10" fillId="6" borderId="3" xfId="0" applyNumberFormat="1" applyFont="1" applyFill="1" applyBorder="1" applyAlignment="1">
      <alignment horizontal="right" vertical="center"/>
    </xf>
    <xf numFmtId="3" fontId="10" fillId="0" borderId="22" xfId="0" applyNumberFormat="1" applyFont="1" applyBorder="1" applyAlignment="1">
      <alignment horizontal="center" vertical="center"/>
    </xf>
    <xf numFmtId="0" fontId="14" fillId="6" borderId="1" xfId="0" applyFont="1" applyFill="1" applyBorder="1" applyAlignment="1">
      <alignment vertical="center"/>
    </xf>
    <xf numFmtId="0" fontId="13" fillId="6" borderId="1" xfId="0" applyFont="1" applyFill="1" applyBorder="1" applyAlignment="1">
      <alignment horizontal="left" vertical="center"/>
    </xf>
    <xf numFmtId="0" fontId="13" fillId="6" borderId="1" xfId="0" applyFont="1" applyFill="1" applyBorder="1" applyAlignment="1">
      <alignment horizontal="center" vertical="center"/>
    </xf>
    <xf numFmtId="3" fontId="10" fillId="6" borderId="3" xfId="0" applyNumberFormat="1" applyFont="1" applyFill="1" applyBorder="1" applyAlignment="1">
      <alignment horizontal="center" vertical="center"/>
    </xf>
    <xf numFmtId="3" fontId="10" fillId="6" borderId="1" xfId="0" applyNumberFormat="1" applyFont="1" applyFill="1" applyBorder="1" applyAlignment="1">
      <alignment horizontal="center" vertical="center"/>
    </xf>
    <xf numFmtId="0" fontId="14" fillId="6" borderId="22" xfId="0" applyFont="1" applyFill="1" applyBorder="1" applyAlignment="1">
      <alignment vertical="center"/>
    </xf>
    <xf numFmtId="0" fontId="13" fillId="6" borderId="15" xfId="0" applyFont="1" applyFill="1" applyBorder="1" applyAlignment="1">
      <alignment horizontal="left" vertical="center"/>
    </xf>
    <xf numFmtId="0" fontId="13" fillId="6" borderId="22" xfId="0" applyFont="1" applyFill="1" applyBorder="1" applyAlignment="1">
      <alignment horizontal="center" vertical="center"/>
    </xf>
    <xf numFmtId="3" fontId="10" fillId="6" borderId="22" xfId="0" applyNumberFormat="1" applyFont="1" applyFill="1" applyBorder="1" applyAlignment="1">
      <alignment horizontal="center" vertical="center"/>
    </xf>
    <xf numFmtId="0" fontId="14" fillId="6" borderId="4" xfId="0" applyFont="1" applyFill="1" applyBorder="1" applyAlignment="1">
      <alignment vertical="center"/>
    </xf>
    <xf numFmtId="0" fontId="13" fillId="6" borderId="4" xfId="0" applyFont="1" applyFill="1" applyBorder="1" applyAlignment="1">
      <alignment horizontal="left" vertical="center"/>
    </xf>
    <xf numFmtId="0" fontId="13" fillId="6" borderId="4" xfId="0" applyFont="1" applyFill="1" applyBorder="1" applyAlignment="1">
      <alignment horizontal="center" vertical="center"/>
    </xf>
    <xf numFmtId="3" fontId="10" fillId="6" borderId="4" xfId="0" applyNumberFormat="1" applyFont="1" applyFill="1" applyBorder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/>
    </xf>
    <xf numFmtId="3" fontId="10" fillId="0" borderId="4" xfId="0" applyNumberFormat="1" applyFont="1" applyBorder="1" applyAlignment="1">
      <alignment horizontal="center" vertical="center"/>
    </xf>
    <xf numFmtId="4" fontId="10" fillId="6" borderId="3" xfId="0" applyNumberFormat="1" applyFont="1" applyFill="1" applyBorder="1" applyAlignment="1">
      <alignment horizontal="right" vertical="center"/>
    </xf>
    <xf numFmtId="4" fontId="10" fillId="6" borderId="4" xfId="0" applyNumberFormat="1" applyFont="1" applyFill="1" applyBorder="1" applyAlignment="1">
      <alignment horizontal="right" vertical="center"/>
    </xf>
    <xf numFmtId="3" fontId="10" fillId="0" borderId="22" xfId="0" applyNumberFormat="1" applyFont="1" applyBorder="1" applyAlignment="1">
      <alignment horizontal="center" vertical="center"/>
    </xf>
    <xf numFmtId="4" fontId="10" fillId="6" borderId="22" xfId="0" applyNumberFormat="1" applyFont="1" applyFill="1" applyBorder="1" applyAlignment="1">
      <alignment horizontal="right" vertical="center"/>
    </xf>
    <xf numFmtId="4" fontId="10" fillId="6" borderId="15" xfId="0" applyNumberFormat="1" applyFont="1" applyFill="1" applyBorder="1" applyAlignment="1">
      <alignment horizontal="right" vertical="center"/>
    </xf>
    <xf numFmtId="4" fontId="10" fillId="6" borderId="11" xfId="0" applyNumberFormat="1" applyFont="1" applyFill="1" applyBorder="1" applyAlignment="1">
      <alignment horizontal="right" vertical="center"/>
    </xf>
    <xf numFmtId="3" fontId="10" fillId="0" borderId="15" xfId="0" applyNumberFormat="1" applyFont="1" applyBorder="1" applyAlignment="1">
      <alignment horizontal="center" vertical="center"/>
    </xf>
    <xf numFmtId="3" fontId="10" fillId="0" borderId="11" xfId="0" applyNumberFormat="1" applyFont="1" applyBorder="1" applyAlignment="1">
      <alignment horizontal="center" vertical="center"/>
    </xf>
    <xf numFmtId="4" fontId="10" fillId="6" borderId="3" xfId="0" applyNumberFormat="1" applyFont="1" applyFill="1" applyBorder="1" applyAlignment="1">
      <alignment vertical="center"/>
    </xf>
    <xf numFmtId="3" fontId="10" fillId="6" borderId="22" xfId="0" applyNumberFormat="1" applyFont="1" applyFill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/>
    </xf>
    <xf numFmtId="3" fontId="10" fillId="0" borderId="8" xfId="0" applyNumberFormat="1" applyFont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right" vertical="center"/>
    </xf>
    <xf numFmtId="4" fontId="10" fillId="6" borderId="8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center"/>
    </xf>
    <xf numFmtId="4" fontId="10" fillId="0" borderId="3" xfId="0" applyNumberFormat="1" applyFont="1" applyBorder="1" applyAlignment="1">
      <alignment horizontal="right" vertical="center"/>
    </xf>
    <xf numFmtId="4" fontId="10" fillId="0" borderId="4" xfId="0" applyNumberFormat="1" applyFont="1" applyBorder="1" applyAlignment="1">
      <alignment horizontal="right" vertical="center"/>
    </xf>
    <xf numFmtId="4" fontId="10" fillId="0" borderId="22" xfId="0" applyNumberFormat="1" applyFont="1" applyBorder="1" applyAlignment="1">
      <alignment horizontal="right" vertical="center"/>
    </xf>
    <xf numFmtId="3" fontId="6" fillId="2" borderId="33" xfId="0" applyNumberFormat="1" applyFont="1" applyFill="1" applyBorder="1" applyAlignment="1">
      <alignment horizontal="center" vertical="center"/>
    </xf>
    <xf numFmtId="4" fontId="6" fillId="2" borderId="33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14" fillId="0" borderId="2" xfId="0" applyFont="1" applyBorder="1" applyAlignment="1">
      <alignment vertical="center"/>
    </xf>
    <xf numFmtId="3" fontId="14" fillId="0" borderId="7" xfId="0" applyNumberFormat="1" applyFont="1" applyBorder="1" applyAlignment="1">
      <alignment horizontal="left" vertical="center"/>
    </xf>
    <xf numFmtId="0" fontId="14" fillId="6" borderId="15" xfId="0" applyFont="1" applyFill="1" applyBorder="1" applyAlignment="1">
      <alignment vertical="center"/>
    </xf>
    <xf numFmtId="0" fontId="14" fillId="0" borderId="8" xfId="0" applyFont="1" applyBorder="1" applyAlignment="1">
      <alignment vertical="center"/>
    </xf>
    <xf numFmtId="49" fontId="14" fillId="0" borderId="11" xfId="0" applyNumberFormat="1" applyFont="1" applyBorder="1" applyAlignment="1">
      <alignment horizontal="left" vertical="center"/>
    </xf>
    <xf numFmtId="0" fontId="3" fillId="0" borderId="11" xfId="0" applyFont="1" applyBorder="1" applyAlignment="1">
      <alignment vertical="center"/>
    </xf>
    <xf numFmtId="0" fontId="14" fillId="0" borderId="39" xfId="0" applyFont="1" applyBorder="1" applyAlignment="1">
      <alignment vertical="center"/>
    </xf>
    <xf numFmtId="0" fontId="14" fillId="0" borderId="7" xfId="0" applyFont="1" applyBorder="1" applyAlignment="1">
      <alignment horizontal="left"/>
    </xf>
    <xf numFmtId="0" fontId="3" fillId="0" borderId="3" xfId="0" applyFont="1" applyBorder="1" applyAlignment="1">
      <alignment vertical="center"/>
    </xf>
    <xf numFmtId="3" fontId="14" fillId="0" borderId="39" xfId="0" applyNumberFormat="1" applyFont="1" applyBorder="1" applyAlignment="1">
      <alignment horizontal="left" vertical="center"/>
    </xf>
    <xf numFmtId="0" fontId="3" fillId="0" borderId="15" xfId="0" applyFont="1" applyBorder="1" applyAlignment="1">
      <alignment vertical="center"/>
    </xf>
    <xf numFmtId="0" fontId="14" fillId="0" borderId="3" xfId="0" applyFont="1" applyBorder="1" applyAlignment="1">
      <alignment horizontal="left" vertical="center"/>
    </xf>
    <xf numFmtId="0" fontId="3" fillId="0" borderId="22" xfId="0" applyFont="1" applyBorder="1" applyAlignment="1">
      <alignment vertical="center"/>
    </xf>
    <xf numFmtId="0" fontId="14" fillId="0" borderId="40" xfId="0" applyFont="1" applyBorder="1" applyAlignment="1">
      <alignment vertical="center"/>
    </xf>
    <xf numFmtId="0" fontId="14" fillId="6" borderId="7" xfId="0" applyFont="1" applyFill="1" applyBorder="1" applyAlignment="1">
      <alignment vertical="center"/>
    </xf>
    <xf numFmtId="0" fontId="3" fillId="0" borderId="1" xfId="0" applyFont="1" applyBorder="1"/>
    <xf numFmtId="0" fontId="14" fillId="0" borderId="0" xfId="0" applyFont="1" applyBorder="1"/>
    <xf numFmtId="0" fontId="14" fillId="0" borderId="2" xfId="0" applyFont="1" applyBorder="1"/>
    <xf numFmtId="3" fontId="14" fillId="0" borderId="0" xfId="0" applyNumberFormat="1" applyFont="1" applyBorder="1" applyAlignment="1">
      <alignment horizontal="left" vertical="center"/>
    </xf>
    <xf numFmtId="0" fontId="14" fillId="6" borderId="15" xfId="0" applyFont="1" applyFill="1" applyBorder="1"/>
    <xf numFmtId="0" fontId="13" fillId="6" borderId="8" xfId="0" applyFont="1" applyFill="1" applyBorder="1" applyAlignment="1">
      <alignment horizontal="left" vertical="center"/>
    </xf>
    <xf numFmtId="0" fontId="13" fillId="6" borderId="7" xfId="0" applyFont="1" applyFill="1" applyBorder="1" applyAlignment="1">
      <alignment horizontal="left" vertical="center"/>
    </xf>
    <xf numFmtId="16" fontId="13" fillId="0" borderId="4" xfId="0" applyNumberFormat="1" applyFont="1" applyBorder="1" applyAlignment="1">
      <alignment horizontal="center" vertical="center"/>
    </xf>
    <xf numFmtId="0" fontId="13" fillId="6" borderId="15" xfId="0" applyFont="1" applyFill="1" applyBorder="1" applyAlignment="1">
      <alignment horizontal="center" vertical="center"/>
    </xf>
    <xf numFmtId="0" fontId="13" fillId="6" borderId="7" xfId="0" applyFont="1" applyFill="1" applyBorder="1" applyAlignment="1">
      <alignment horizontal="center" vertical="center"/>
    </xf>
    <xf numFmtId="3" fontId="10" fillId="6" borderId="7" xfId="0" applyNumberFormat="1" applyFont="1" applyFill="1" applyBorder="1" applyAlignment="1">
      <alignment horizontal="center" vertical="center"/>
    </xf>
    <xf numFmtId="4" fontId="0" fillId="0" borderId="22" xfId="0" applyNumberFormat="1" applyBorder="1" applyAlignment="1">
      <alignment vertical="center" wrapText="1"/>
    </xf>
    <xf numFmtId="4" fontId="10" fillId="0" borderId="2" xfId="0" applyNumberFormat="1" applyFont="1" applyBorder="1" applyAlignment="1">
      <alignment horizontal="right" vertical="center"/>
    </xf>
    <xf numFmtId="3" fontId="0" fillId="0" borderId="0" xfId="0" applyNumberFormat="1"/>
    <xf numFmtId="0" fontId="1" fillId="7" borderId="14" xfId="0" applyFont="1" applyFill="1" applyBorder="1" applyAlignment="1">
      <alignment horizontal="center" vertical="center" wrapText="1"/>
    </xf>
    <xf numFmtId="0" fontId="16" fillId="9" borderId="14" xfId="0" applyFont="1" applyFill="1" applyBorder="1" applyAlignment="1">
      <alignment horizontal="center" vertical="center" wrapText="1"/>
    </xf>
    <xf numFmtId="0" fontId="16" fillId="7" borderId="14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left"/>
    </xf>
    <xf numFmtId="0" fontId="0" fillId="0" borderId="8" xfId="0" applyNumberFormat="1" applyBorder="1"/>
    <xf numFmtId="4" fontId="0" fillId="0" borderId="8" xfId="0" applyNumberFormat="1" applyBorder="1"/>
    <xf numFmtId="0" fontId="0" fillId="0" borderId="1" xfId="0" applyBorder="1" applyAlignment="1">
      <alignment horizontal="left"/>
    </xf>
    <xf numFmtId="0" fontId="0" fillId="0" borderId="1" xfId="0" applyNumberFormat="1" applyBorder="1"/>
    <xf numFmtId="4" fontId="0" fillId="0" borderId="1" xfId="0" applyNumberFormat="1" applyBorder="1"/>
    <xf numFmtId="4" fontId="0" fillId="0" borderId="17" xfId="0" applyNumberFormat="1" applyBorder="1"/>
    <xf numFmtId="4" fontId="0" fillId="0" borderId="19" xfId="0" applyNumberFormat="1" applyBorder="1"/>
    <xf numFmtId="0" fontId="0" fillId="0" borderId="11" xfId="0" applyBorder="1" applyAlignment="1">
      <alignment horizontal="left"/>
    </xf>
    <xf numFmtId="0" fontId="0" fillId="0" borderId="11" xfId="0" applyNumberFormat="1" applyBorder="1"/>
    <xf numFmtId="4" fontId="0" fillId="0" borderId="11" xfId="0" applyNumberFormat="1" applyBorder="1"/>
    <xf numFmtId="4" fontId="0" fillId="0" borderId="21" xfId="0" applyNumberFormat="1" applyBorder="1"/>
    <xf numFmtId="0" fontId="0" fillId="0" borderId="16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/>
    </xf>
    <xf numFmtId="3" fontId="10" fillId="0" borderId="4" xfId="0" applyNumberFormat="1" applyFont="1" applyBorder="1" applyAlignment="1">
      <alignment horizontal="center" vertical="center"/>
    </xf>
    <xf numFmtId="3" fontId="11" fillId="0" borderId="6" xfId="0" applyNumberFormat="1" applyFont="1" applyBorder="1" applyAlignment="1">
      <alignment horizontal="center" vertical="center"/>
    </xf>
    <xf numFmtId="3" fontId="11" fillId="0" borderId="5" xfId="0" applyNumberFormat="1" applyFont="1" applyBorder="1" applyAlignment="1">
      <alignment horizontal="center" vertical="center"/>
    </xf>
    <xf numFmtId="4" fontId="10" fillId="6" borderId="3" xfId="0" applyNumberFormat="1" applyFont="1" applyFill="1" applyBorder="1" applyAlignment="1">
      <alignment horizontal="right" vertical="center"/>
    </xf>
    <xf numFmtId="4" fontId="10" fillId="6" borderId="4" xfId="0" applyNumberFormat="1" applyFont="1" applyFill="1" applyBorder="1" applyAlignment="1">
      <alignment horizontal="right" vertical="center"/>
    </xf>
    <xf numFmtId="3" fontId="10" fillId="0" borderId="22" xfId="0" applyNumberFormat="1" applyFont="1" applyBorder="1" applyAlignment="1">
      <alignment horizontal="center" vertical="center"/>
    </xf>
    <xf numFmtId="3" fontId="11" fillId="0" borderId="24" xfId="0" applyNumberFormat="1" applyFont="1" applyBorder="1" applyAlignment="1">
      <alignment horizontal="center" vertical="center"/>
    </xf>
    <xf numFmtId="4" fontId="10" fillId="6" borderId="22" xfId="0" applyNumberFormat="1" applyFont="1" applyFill="1" applyBorder="1" applyAlignment="1">
      <alignment horizontal="right" vertical="center"/>
    </xf>
    <xf numFmtId="0" fontId="11" fillId="0" borderId="23" xfId="0" applyFont="1" applyBorder="1" applyAlignment="1">
      <alignment horizontal="center" vertical="center"/>
    </xf>
    <xf numFmtId="3" fontId="11" fillId="0" borderId="17" xfId="0" applyNumberFormat="1" applyFont="1" applyBorder="1" applyAlignment="1">
      <alignment horizontal="center" vertical="center"/>
    </xf>
    <xf numFmtId="3" fontId="11" fillId="0" borderId="2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3" fontId="11" fillId="0" borderId="17" xfId="0" applyNumberFormat="1" applyFont="1" applyBorder="1" applyAlignment="1">
      <alignment vertical="center"/>
    </xf>
    <xf numFmtId="3" fontId="11" fillId="0" borderId="19" xfId="0" applyNumberFormat="1" applyFont="1" applyBorder="1" applyAlignment="1">
      <alignment vertical="center"/>
    </xf>
    <xf numFmtId="3" fontId="11" fillId="0" borderId="21" xfId="0" applyNumberFormat="1" applyFont="1" applyBorder="1" applyAlignment="1">
      <alignment vertical="center"/>
    </xf>
    <xf numFmtId="4" fontId="10" fillId="6" borderId="15" xfId="0" applyNumberFormat="1" applyFont="1" applyFill="1" applyBorder="1" applyAlignment="1">
      <alignment horizontal="right" vertical="center"/>
    </xf>
    <xf numFmtId="4" fontId="10" fillId="6" borderId="11" xfId="0" applyNumberFormat="1" applyFont="1" applyFill="1" applyBorder="1" applyAlignment="1">
      <alignment horizontal="right" vertical="center"/>
    </xf>
    <xf numFmtId="3" fontId="10" fillId="0" borderId="15" xfId="0" applyNumberFormat="1" applyFont="1" applyBorder="1" applyAlignment="1">
      <alignment horizontal="center" vertical="center"/>
    </xf>
    <xf numFmtId="3" fontId="10" fillId="0" borderId="11" xfId="0" applyNumberFormat="1" applyFont="1" applyBorder="1" applyAlignment="1">
      <alignment horizontal="center" vertical="center"/>
    </xf>
    <xf numFmtId="3" fontId="11" fillId="0" borderId="26" xfId="0" applyNumberFormat="1" applyFont="1" applyBorder="1" applyAlignment="1">
      <alignment horizontal="center" vertical="center"/>
    </xf>
    <xf numFmtId="4" fontId="10" fillId="6" borderId="3" xfId="0" applyNumberFormat="1" applyFont="1" applyFill="1" applyBorder="1" applyAlignment="1">
      <alignment vertical="center"/>
    </xf>
    <xf numFmtId="4" fontId="10" fillId="6" borderId="22" xfId="0" applyNumberFormat="1" applyFont="1" applyFill="1" applyBorder="1" applyAlignment="1">
      <alignment vertical="center"/>
    </xf>
    <xf numFmtId="4" fontId="10" fillId="6" borderId="4" xfId="0" applyNumberFormat="1" applyFont="1" applyFill="1" applyBorder="1" applyAlignment="1">
      <alignment vertical="center"/>
    </xf>
    <xf numFmtId="0" fontId="11" fillId="6" borderId="9" xfId="0" applyFont="1" applyFill="1" applyBorder="1" applyAlignment="1">
      <alignment horizontal="center" vertical="center"/>
    </xf>
    <xf numFmtId="0" fontId="11" fillId="6" borderId="23" xfId="0" applyFont="1" applyFill="1" applyBorder="1" applyAlignment="1">
      <alignment horizontal="center" vertical="center"/>
    </xf>
    <xf numFmtId="0" fontId="11" fillId="6" borderId="10" xfId="0" applyFont="1" applyFill="1" applyBorder="1" applyAlignment="1">
      <alignment horizontal="center" vertical="center"/>
    </xf>
    <xf numFmtId="3" fontId="11" fillId="6" borderId="6" xfId="0" applyNumberFormat="1" applyFont="1" applyFill="1" applyBorder="1" applyAlignment="1">
      <alignment horizontal="center" vertical="center"/>
    </xf>
    <xf numFmtId="3" fontId="11" fillId="6" borderId="24" xfId="0" applyNumberFormat="1" applyFont="1" applyFill="1" applyBorder="1" applyAlignment="1">
      <alignment horizontal="center" vertical="center"/>
    </xf>
    <xf numFmtId="3" fontId="11" fillId="6" borderId="5" xfId="0" applyNumberFormat="1" applyFont="1" applyFill="1" applyBorder="1" applyAlignment="1">
      <alignment horizontal="center" vertical="center"/>
    </xf>
    <xf numFmtId="3" fontId="10" fillId="6" borderId="1" xfId="0" applyNumberFormat="1" applyFont="1" applyFill="1" applyBorder="1" applyAlignment="1">
      <alignment horizontal="center" vertical="center"/>
    </xf>
    <xf numFmtId="3" fontId="10" fillId="6" borderId="22" xfId="0" applyNumberFormat="1" applyFont="1" applyFill="1" applyBorder="1" applyAlignment="1">
      <alignment horizontal="center" vertical="center"/>
    </xf>
    <xf numFmtId="3" fontId="10" fillId="6" borderId="11" xfId="0" applyNumberFormat="1" applyFont="1" applyFill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3" fontId="10" fillId="0" borderId="32" xfId="0" applyNumberFormat="1" applyFont="1" applyBorder="1" applyAlignment="1">
      <alignment horizontal="center" vertical="center"/>
    </xf>
    <xf numFmtId="3" fontId="10" fillId="0" borderId="8" xfId="0" applyNumberFormat="1" applyFont="1" applyBorder="1" applyAlignment="1">
      <alignment horizontal="center" vertical="center"/>
    </xf>
    <xf numFmtId="0" fontId="11" fillId="0" borderId="31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right" vertical="center"/>
    </xf>
    <xf numFmtId="4" fontId="10" fillId="6" borderId="8" xfId="0" applyNumberFormat="1" applyFont="1" applyFill="1" applyBorder="1" applyAlignment="1">
      <alignment horizontal="right" vertical="center"/>
    </xf>
    <xf numFmtId="4" fontId="10" fillId="6" borderId="1" xfId="0" applyNumberFormat="1" applyFont="1" applyFill="1" applyBorder="1" applyAlignment="1">
      <alignment horizontal="center" vertical="center"/>
    </xf>
    <xf numFmtId="4" fontId="10" fillId="6" borderId="11" xfId="0" applyNumberFormat="1" applyFont="1" applyFill="1" applyBorder="1" applyAlignment="1">
      <alignment horizontal="center" vertical="center"/>
    </xf>
    <xf numFmtId="4" fontId="10" fillId="6" borderId="3" xfId="0" applyNumberFormat="1" applyFont="1" applyFill="1" applyBorder="1" applyAlignment="1">
      <alignment horizontal="center" vertical="center"/>
    </xf>
    <xf numFmtId="4" fontId="10" fillId="6" borderId="22" xfId="0" applyNumberFormat="1" applyFont="1" applyFill="1" applyBorder="1" applyAlignment="1">
      <alignment horizontal="center" vertical="center"/>
    </xf>
    <xf numFmtId="4" fontId="10" fillId="6" borderId="4" xfId="0" applyNumberFormat="1" applyFont="1" applyFill="1" applyBorder="1" applyAlignment="1">
      <alignment horizontal="center" vertical="center"/>
    </xf>
    <xf numFmtId="3" fontId="11" fillId="0" borderId="30" xfId="0" applyNumberFormat="1" applyFont="1" applyBorder="1" applyAlignment="1">
      <alignment horizontal="center" vertical="center"/>
    </xf>
    <xf numFmtId="3" fontId="11" fillId="0" borderId="19" xfId="0" applyNumberFormat="1" applyFont="1" applyBorder="1" applyAlignment="1">
      <alignment horizontal="center" vertical="center"/>
    </xf>
    <xf numFmtId="4" fontId="10" fillId="6" borderId="8" xfId="0" applyNumberFormat="1" applyFont="1" applyFill="1" applyBorder="1" applyAlignment="1">
      <alignment horizontal="center" vertical="center"/>
    </xf>
    <xf numFmtId="4" fontId="10" fillId="0" borderId="3" xfId="0" applyNumberFormat="1" applyFont="1" applyBorder="1" applyAlignment="1">
      <alignment horizontal="right" vertical="center"/>
    </xf>
    <xf numFmtId="4" fontId="10" fillId="0" borderId="4" xfId="0" applyNumberFormat="1" applyFont="1" applyBorder="1" applyAlignment="1">
      <alignment horizontal="right" vertical="center"/>
    </xf>
    <xf numFmtId="4" fontId="10" fillId="0" borderId="22" xfId="0" applyNumberFormat="1" applyFont="1" applyBorder="1" applyAlignment="1">
      <alignment horizontal="right" vertical="center"/>
    </xf>
    <xf numFmtId="0" fontId="15" fillId="0" borderId="27" xfId="0" applyFont="1" applyBorder="1" applyAlignment="1">
      <alignment horizontal="center" vertical="center"/>
    </xf>
    <xf numFmtId="0" fontId="15" fillId="0" borderId="28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5" fillId="0" borderId="34" xfId="0" applyFont="1" applyBorder="1" applyAlignment="1">
      <alignment horizontal="center"/>
    </xf>
    <xf numFmtId="0" fontId="15" fillId="0" borderId="3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6FF99"/>
      <color rgb="FFFFFFCC"/>
      <color rgb="FF66FFFF"/>
      <color rgb="FF0000FF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Ventura Corisonco Jorge Luis" refreshedDate="44124.723561226849" createdVersion="6" refreshedVersion="6" minRefreshableVersion="3" recordCount="130">
  <cacheSource type="worksheet">
    <worksheetSource ref="A3:E133" sheet="Hoja5"/>
  </cacheSource>
  <cacheFields count="5">
    <cacheField name="N° Resolución" numFmtId="0">
      <sharedItems containsBlank="1"/>
    </cacheField>
    <cacheField name="DEPENDENCIA SOLICITANTE" numFmtId="0">
      <sharedItems containsBlank="1" count="29">
        <s v="Central de Abastecimiento de Bienes Estratégicos"/>
        <s v="Centro Nacional de Salud Renal"/>
        <s v="Gerencia Central de Logística"/>
        <s v="Instituto Nacional Cardiovascular"/>
        <s v="Red Asistencial Amazonas"/>
        <s v="Red Asistencial Ancash"/>
        <s v="Red Asistencial Apurímac"/>
        <s v="Red Asistencial Ayacucho"/>
        <s v="Red Asistencial Cajamarca"/>
        <s v="Red Asistencial Cusco"/>
        <s v="Red Asistencial Huancavelica"/>
        <s v="Red Asistencial Ica"/>
        <s v="Red Asistencial Junín"/>
        <s v="Red Asistencial La Libertad"/>
        <s v="Red Asistencial Lambayeque"/>
        <s v="Red Asistencial Loreto"/>
        <s v="Red Asistencial Madre de Dios"/>
        <s v="Red Asistencial Moquegua"/>
        <s v="Red Asistencial Moyobamba"/>
        <s v="Red Asistencial Pasco"/>
        <s v="Red Asistencial Piura"/>
        <s v="Red Asistencial Puno"/>
        <s v="Red Asistencial Tacna"/>
        <s v="Red Asistencial Tarapoto"/>
        <s v="Red Asistencial Tumbes"/>
        <s v="Red Asistencial Ucayali"/>
        <s v="Red Prestacional Almenara"/>
        <s v="Red Prestacional Rebagliati"/>
        <m/>
      </sharedItems>
    </cacheField>
    <cacheField name="Fecha_x000a_de_x000a_Resolución" numFmtId="0">
      <sharedItems containsBlank="1"/>
    </cacheField>
    <cacheField name=" Número total de procesos excluidos" numFmtId="3">
      <sharedItems containsString="0" containsBlank="1" containsNumber="1" containsInteger="1" minValue="0" maxValue="161"/>
    </cacheField>
    <cacheField name="Total Excluido_x000a_por Red_x000a_Soles_x000a_S/." numFmtId="4">
      <sharedItems containsString="0" containsBlank="1" containsNumber="1" minValue="0" maxValue="84545241.31000000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30">
  <r>
    <s v="152-CEABE-ESSALUD-2020"/>
    <x v="0"/>
    <s v="03.07.2020"/>
    <n v="0"/>
    <n v="0"/>
  </r>
  <r>
    <s v="156-CEABE-ESSALUD-2020"/>
    <x v="0"/>
    <s v="07.07.2020"/>
    <n v="0"/>
    <n v="0"/>
  </r>
  <r>
    <s v="157-CEABE-ESSALUD-2020"/>
    <x v="0"/>
    <s v="07.07.2020"/>
    <n v="0"/>
    <n v="0"/>
  </r>
  <r>
    <s v="168-CEABE-ESSALUD-2020"/>
    <x v="0"/>
    <s v="10.07.2020"/>
    <n v="0"/>
    <n v="0"/>
  </r>
  <r>
    <s v="173-CEABE-ESSALUD-2020"/>
    <x v="0"/>
    <s v="13.07.2020"/>
    <n v="0"/>
    <n v="0"/>
  </r>
  <r>
    <s v="178-CEABE-ESSALUD-2020"/>
    <x v="0"/>
    <s v="14.07.2020"/>
    <n v="0"/>
    <n v="0"/>
  </r>
  <r>
    <s v="186-CEABE-ESSALUD-2020"/>
    <x v="0"/>
    <s v="16.07.2020"/>
    <n v="0"/>
    <n v="0"/>
  </r>
  <r>
    <s v="187-CEABE-ESSALUD-2020"/>
    <x v="0"/>
    <s v="17.07.2020"/>
    <n v="0"/>
    <n v="0"/>
  </r>
  <r>
    <s v="188-CEABE-ESSALUD-2020"/>
    <x v="0"/>
    <s v="17.07.2020"/>
    <n v="0"/>
    <n v="0"/>
  </r>
  <r>
    <s v="197-CEABE-ESSALUD-2020"/>
    <x v="0"/>
    <s v="21.07.2020"/>
    <n v="0"/>
    <n v="0"/>
  </r>
  <r>
    <s v="199-CEABE-ESSALUD-2020"/>
    <x v="0"/>
    <s v="22.07.2020"/>
    <n v="0"/>
    <n v="0"/>
  </r>
  <r>
    <s v=" 206-CEABE-ESSALUD-2020"/>
    <x v="0"/>
    <s v="27.07.2020"/>
    <n v="0"/>
    <n v="0"/>
  </r>
  <r>
    <s v="213-CEABE-ESSALUD-2020"/>
    <x v="0"/>
    <s v="30.07.2020"/>
    <n v="0"/>
    <n v="0"/>
  </r>
  <r>
    <s v="231-CEABE-ESSALUD-2020"/>
    <x v="0"/>
    <s v="05.08.2020"/>
    <n v="0"/>
    <n v="0"/>
  </r>
  <r>
    <s v="248-CEABE-ESSALUD-2020"/>
    <x v="0"/>
    <s v="11.08.2020"/>
    <n v="0"/>
    <n v="0"/>
  </r>
  <r>
    <s v="257-CEABE-ESSALUD-2020"/>
    <x v="0"/>
    <s v="12.08.2020"/>
    <n v="0"/>
    <n v="0"/>
  </r>
  <r>
    <s v="268-CEABE-ESSALUD-2020"/>
    <x v="0"/>
    <s v="14.08.2020"/>
    <n v="0"/>
    <n v="0"/>
  </r>
  <r>
    <s v="269-CEABE-ESSALUD-2020"/>
    <x v="0"/>
    <s v="17.08.2020"/>
    <n v="0"/>
    <n v="0"/>
  </r>
  <r>
    <s v="279-CEABE-ESSALUD-2020"/>
    <x v="0"/>
    <s v="21.08.2020"/>
    <n v="0"/>
    <n v="0"/>
  </r>
  <r>
    <s v="290-CEABE-ESSALUD-2020"/>
    <x v="0"/>
    <s v="25.08.2020"/>
    <n v="0"/>
    <n v="0"/>
  </r>
  <r>
    <s v="295-CEABE-ESSALUD-2020"/>
    <x v="0"/>
    <s v="26.08.2020"/>
    <n v="0"/>
    <n v="0"/>
  </r>
  <r>
    <s v="304-CEABE-ESSALUD-2020"/>
    <x v="0"/>
    <s v="28.08.2020"/>
    <n v="0"/>
    <n v="0"/>
  </r>
  <r>
    <s v="314-CEABE-ESSALUD-2020"/>
    <x v="0"/>
    <s v="02.09.2020"/>
    <n v="0"/>
    <n v="0"/>
  </r>
  <r>
    <s v="317-CEABE-ESSALUD-2020"/>
    <x v="0"/>
    <s v="03.09.2020"/>
    <n v="0"/>
    <n v="0"/>
  </r>
  <r>
    <s v="322-CEABE-ESSALUD-2020"/>
    <x v="0"/>
    <s v="07.09.2020"/>
    <n v="0"/>
    <n v="0"/>
  </r>
  <r>
    <s v="333-CEABE-ESSALUD-2020"/>
    <x v="0"/>
    <s v="08.09.2020"/>
    <n v="0"/>
    <n v="0"/>
  </r>
  <r>
    <s v="335-CEABE-ESSALUD-2020"/>
    <x v="0"/>
    <s v="09.09.2020"/>
    <n v="0"/>
    <n v="0"/>
  </r>
  <r>
    <s v="340-CEABE-ESSALUD-2020"/>
    <x v="0"/>
    <s v="11.09.2020"/>
    <n v="1"/>
    <n v="2044500"/>
  </r>
  <r>
    <s v="350-CEABE-ESSALUD-2020"/>
    <x v="0"/>
    <s v="15.09.2020"/>
    <n v="0"/>
    <n v="0"/>
  </r>
  <r>
    <s v="364-CEABE-ESSALUD-2020"/>
    <x v="0"/>
    <s v="18.09.2020"/>
    <n v="0"/>
    <n v="0"/>
  </r>
  <r>
    <s v="374-CEABE"/>
    <x v="0"/>
    <s v="22.09.2020"/>
    <n v="0"/>
    <n v="0"/>
  </r>
  <r>
    <s v="390-CEABE-ESSALUD-2020"/>
    <x v="0"/>
    <s v="25.09.2020"/>
    <n v="0"/>
    <n v="0"/>
  </r>
  <r>
    <s v="55-CNSR-ESSALUD-2020"/>
    <x v="1"/>
    <s v="17.07.2020"/>
    <n v="3"/>
    <n v="288927"/>
  </r>
  <r>
    <s v="66-CNSR-ESSALUD-2020"/>
    <x v="1"/>
    <s v="31.08.2020"/>
    <n v="3"/>
    <n v="991400"/>
  </r>
  <r>
    <s v=" 176-GCL-ESSALUD-2020"/>
    <x v="2"/>
    <s v="03.07.2020"/>
    <n v="0"/>
    <n v="0"/>
  </r>
  <r>
    <s v="202-GCL-ESSALUD-2020"/>
    <x v="2"/>
    <s v="16.07.2020"/>
    <n v="2"/>
    <n v="360000"/>
  </r>
  <r>
    <s v="209-GCL-ESSALUD-2020"/>
    <x v="2"/>
    <s v="23.07.2020"/>
    <n v="6"/>
    <n v="447500"/>
  </r>
  <r>
    <s v=" 213-GCL-ESSALUD-2020"/>
    <x v="2"/>
    <s v="27.07.2020"/>
    <n v="2"/>
    <n v="117000"/>
  </r>
  <r>
    <s v="236-GCL-ESSALUD-2020"/>
    <x v="2"/>
    <s v="06.08.2020"/>
    <n v="0"/>
    <n v="0"/>
  </r>
  <r>
    <s v="250-GCL-ESSALUD-2020"/>
    <x v="2"/>
    <s v="12.08.2020"/>
    <n v="8"/>
    <n v="678000"/>
  </r>
  <r>
    <s v=" 252-GCL-ESSALUD-2020"/>
    <x v="2"/>
    <s v="14.08.2020"/>
    <n v="0"/>
    <n v="0"/>
  </r>
  <r>
    <s v="261-GCL-ESSALUD-2020"/>
    <x v="2"/>
    <s v="18.08.2020"/>
    <n v="0"/>
    <n v="0"/>
  </r>
  <r>
    <s v="265-GCL-ESSALUD-2020"/>
    <x v="2"/>
    <s v="19.08.2020"/>
    <n v="0"/>
    <n v="0"/>
  </r>
  <r>
    <s v="280-GCL-ESSALUD-2020"/>
    <x v="2"/>
    <s v="25.08.2020"/>
    <n v="7"/>
    <n v="2409743.2000000002"/>
  </r>
  <r>
    <s v="301-GCL-ESSALUD-2020"/>
    <x v="2"/>
    <s v="01.09.2020"/>
    <n v="1"/>
    <n v="90000"/>
  </r>
  <r>
    <s v="310-GCL-ESSALUD-2020"/>
    <x v="2"/>
    <s v="04.09.2020"/>
    <n v="0"/>
    <n v="0"/>
  </r>
  <r>
    <s v="337-GCL-ESSALUD-2020"/>
    <x v="2"/>
    <s v="11.09.2020"/>
    <n v="1"/>
    <n v="135000"/>
  </r>
  <r>
    <s v="367-GCL-ESSALUD-2020"/>
    <x v="2"/>
    <s v="17.09.2020"/>
    <n v="0"/>
    <n v="0"/>
  </r>
  <r>
    <s v="366-GCL-ESSALUD-2020"/>
    <x v="2"/>
    <s v="16.09.2020"/>
    <n v="2"/>
    <n v="132000"/>
  </r>
  <r>
    <s v="381-GCL-ESSALUD-2020"/>
    <x v="2"/>
    <s v="23.09.2020"/>
    <n v="6"/>
    <n v="1010000"/>
  </r>
  <r>
    <s v="121-DIR-INCOR-ESSALUD-2020"/>
    <x v="3"/>
    <s v="03.07.2020"/>
    <n v="0"/>
    <n v="0"/>
  </r>
  <r>
    <s v="135-DIR-INCOR-ESSALUD-2020"/>
    <x v="3"/>
    <s v="29.07.2020"/>
    <n v="0"/>
    <n v="0"/>
  </r>
  <r>
    <s v="148-DIR-INCOR-ESSALUD-2020"/>
    <x v="3"/>
    <s v="25.08.2020"/>
    <n v="0"/>
    <n v="0"/>
  </r>
  <r>
    <s v="165-DIR-INCOR-ESSALUD-2020"/>
    <x v="3"/>
    <s v="25.09.2020"/>
    <n v="0"/>
    <n v="0"/>
  </r>
  <r>
    <s v="165-DRAAM-ESSALUD-2020"/>
    <x v="4"/>
    <s v="04.08.2020"/>
    <n v="1"/>
    <n v="67679.460000000006"/>
  </r>
  <r>
    <s v="179-DRAAM-ESSALUD-2020"/>
    <x v="4"/>
    <s v="31.08.2020"/>
    <n v="0"/>
    <n v="0"/>
  </r>
  <r>
    <s v="178-GRAAN-ESSALUD-2020"/>
    <x v="5"/>
    <s v="03.07.2020"/>
    <n v="0"/>
    <n v="0"/>
  </r>
  <r>
    <s v="212-GRAAN-ESSALUD-2020"/>
    <x v="5"/>
    <s v="27.07.2020"/>
    <n v="1"/>
    <n v="478000"/>
  </r>
  <r>
    <s v="218-GRAAN-ESSALUD-2020"/>
    <x v="5"/>
    <s v="07.08.2020"/>
    <n v="0"/>
    <n v="0"/>
  </r>
  <r>
    <s v="244-GRAAN-ESSALUD-2020"/>
    <x v="5"/>
    <s v="16.09.2020"/>
    <n v="0"/>
    <n v="0"/>
  </r>
  <r>
    <s v="180-D-RAAP-ESSALUD-2020"/>
    <x v="6"/>
    <s v="03.07.2020"/>
    <n v="0"/>
    <n v="0"/>
  </r>
  <r>
    <s v="03-D-RAAP-ESSALUD-2020"/>
    <x v="6"/>
    <s v="15.07.2020"/>
    <n v="0"/>
    <n v="0"/>
  </r>
  <r>
    <s v="213-D-RAAP-ESSALUD-2020"/>
    <x v="6"/>
    <s v="07.09.2020"/>
    <n v="1"/>
    <n v="115550"/>
  </r>
  <r>
    <s v="232-D-RAAP-ESSALUD-2020"/>
    <x v="6"/>
    <s v="17.09.2020"/>
    <n v="0"/>
    <n v="0"/>
  </r>
  <r>
    <s v="127-D-RAAY-ESSALUD-2020"/>
    <x v="7"/>
    <s v="08.07.2020"/>
    <n v="0"/>
    <n v="0"/>
  </r>
  <r>
    <s v="100-DM-RACAJ-ESSALUD-2020"/>
    <x v="8"/>
    <s v="02.07.2020"/>
    <n v="1"/>
    <n v="403226"/>
  </r>
  <r>
    <s v="106-DM-RACAJ-ESSALUD-2020"/>
    <x v="8"/>
    <s v="24.07.2020"/>
    <n v="0"/>
    <n v="0"/>
  </r>
  <r>
    <s v="108-DM-RACAJ-ESSALUD-2020"/>
    <x v="8"/>
    <s v="13.08.2020"/>
    <n v="0"/>
    <n v="0"/>
  </r>
  <r>
    <s v="118-DM-RACAJ-ESSALUD-2020"/>
    <x v="8"/>
    <s v="24.08.2020"/>
    <n v="0"/>
    <n v="0"/>
  </r>
  <r>
    <s v="123-DM-RACAJ-ESSALUD-2020"/>
    <x v="8"/>
    <s v="31.08.2020"/>
    <n v="5"/>
    <n v="900580"/>
  </r>
  <r>
    <s v="128-DM-RACAJ-ESSALUD-2020"/>
    <x v="8"/>
    <s v="08.09.2020"/>
    <n v="0"/>
    <n v="0"/>
  </r>
  <r>
    <s v="211-GRACU-ESSALUD-2020"/>
    <x v="9"/>
    <s v="01.07.2020"/>
    <n v="17"/>
    <n v="5842797"/>
  </r>
  <r>
    <s v="312-GRACU-ESSALUD-2020"/>
    <x v="9"/>
    <s v="24.09.2020"/>
    <n v="0"/>
    <n v="0"/>
  </r>
  <r>
    <s v="104-D-RAHVCA-ESSALUD-2020"/>
    <x v="10"/>
    <s v="24.07.2020"/>
    <n v="0"/>
    <n v="0"/>
  </r>
  <r>
    <s v="318-GRA-ICA-ESSALUD-2020"/>
    <x v="11"/>
    <s v="07.07.2020"/>
    <n v="0"/>
    <n v="0"/>
  </r>
  <r>
    <s v="343-GRA-ICA-ESSALUD-2020"/>
    <x v="11"/>
    <s v="31.08.2020"/>
    <n v="0"/>
    <n v="0"/>
  </r>
  <r>
    <s v="360-GRA-ICA-ESSALUD-2020"/>
    <x v="11"/>
    <s v="21.09.2020"/>
    <n v="0"/>
    <n v="0"/>
  </r>
  <r>
    <s v="380-GRAJ-ESSALUD-2020"/>
    <x v="12"/>
    <s v="08.07.2020"/>
    <n v="0"/>
    <n v="0"/>
  </r>
  <r>
    <s v="445-GRAJ-ESSALUD-2020"/>
    <x v="12"/>
    <s v="03.09.2020"/>
    <n v="0"/>
    <n v="0"/>
  </r>
  <r>
    <s v="408-G-RALL-ESSALUD-2020"/>
    <x v="13"/>
    <s v="17.07.2020"/>
    <n v="8"/>
    <n v="1160208.6000000001"/>
  </r>
  <r>
    <s v="445-G-RALL-ESSALUD-2020"/>
    <x v="13"/>
    <s v="21.08.2020"/>
    <n v="5"/>
    <n v="2187392.6"/>
  </r>
  <r>
    <s v="509-G-RALL-ESSALUD-2020"/>
    <x v="13"/>
    <s v="11.09.2020"/>
    <n v="1"/>
    <n v="89351"/>
  </r>
  <r>
    <s v="453-GRALA-JAV-ESSALUD-2020"/>
    <x v="14"/>
    <s v="10.07.2020"/>
    <n v="0"/>
    <n v="0"/>
  </r>
  <r>
    <s v="458-GRALA-JAV-ESSALUD-2020"/>
    <x v="14"/>
    <s v="10.07.2020"/>
    <n v="0"/>
    <n v="0"/>
  </r>
  <r>
    <s v="471-GRALA-JAV-ESSALUD-2020"/>
    <x v="14"/>
    <s v="14.07.2020"/>
    <n v="0"/>
    <n v="0"/>
  </r>
  <r>
    <s v="481-GRALA-JAV-ESSALUD-2020"/>
    <x v="14"/>
    <s v="21.07.2020"/>
    <n v="0"/>
    <n v="0"/>
  </r>
  <r>
    <s v="529-GRALA-JAV-ESSALUD-2020"/>
    <x v="14"/>
    <s v="07.08.2020"/>
    <n v="9"/>
    <n v="26972534.850000001"/>
  </r>
  <r>
    <s v="533-GRALA-JAV-ESSALUD-2020"/>
    <x v="14"/>
    <s v="10.08.2020"/>
    <n v="2"/>
    <n v="1032091.2"/>
  </r>
  <r>
    <s v="559-GRALA-JAV-ESSALUD-2020"/>
    <x v="14"/>
    <s v="18.08.2020"/>
    <n v="1"/>
    <n v="44550"/>
  </r>
  <r>
    <s v="614-GRALA-JAV-ESSALUD-2020"/>
    <x v="14"/>
    <s v="02.09.2020"/>
    <n v="0"/>
    <n v="0"/>
  </r>
  <r>
    <s v="583-GRALA-JAV-ESSALUD-2020"/>
    <x v="14"/>
    <s v="04.09.2020"/>
    <n v="0"/>
    <m/>
  </r>
  <r>
    <s v="665-GRALA-JAV-ESSALUD-2020"/>
    <x v="14"/>
    <s v="22.09.2020"/>
    <n v="0"/>
    <n v="0"/>
  </r>
  <r>
    <s v="684-GRALA-JAV-ESSALUD-2020"/>
    <x v="14"/>
    <s v="25.09.2020"/>
    <n v="0"/>
    <n v="0"/>
  </r>
  <r>
    <s v="175-GRALO-ESSALUD-2020"/>
    <x v="15"/>
    <s v="01.09.2020"/>
    <n v="0"/>
    <n v="0"/>
  </r>
  <r>
    <s v="201-GRALO-ESSALUD-2020"/>
    <x v="15"/>
    <s v="28.09.2020"/>
    <n v="0"/>
    <n v="0"/>
  </r>
  <r>
    <s v="108-DR-RAMD-ESSALUD-2020"/>
    <x v="16"/>
    <s v="21.09.2020"/>
    <n v="0"/>
    <n v="0"/>
  </r>
  <r>
    <s v="154-DRAMOQ-ESSALUD-2020"/>
    <x v="17"/>
    <s v="03.07.2020"/>
    <n v="0"/>
    <n v="0"/>
  </r>
  <r>
    <s v="188-DRAMOQ-ESSALUD-2020"/>
    <x v="17"/>
    <s v="13.08.2020"/>
    <n v="0"/>
    <n v="0"/>
  </r>
  <r>
    <s v="140-D-RAMOY-ESSALUD-2020"/>
    <x v="18"/>
    <s v="14.07.2020"/>
    <n v="0"/>
    <n v="0"/>
  </r>
  <r>
    <s v="150-D-RAMOY-ESSALUD-2020"/>
    <x v="18"/>
    <s v="24.08.2020"/>
    <n v="0"/>
    <n v="0"/>
  </r>
  <r>
    <s v="175-RAPA-ESSALUD-2020"/>
    <x v="19"/>
    <s v="03.08.2020"/>
    <n v="0"/>
    <n v="0"/>
  </r>
  <r>
    <s v="191-RAPA-ESSALUD-2020"/>
    <x v="19"/>
    <s v="31.08.2020"/>
    <n v="0"/>
    <n v="0"/>
  </r>
  <r>
    <s v="246-GR-RAPI-ESSALUD-2020"/>
    <x v="20"/>
    <s v="17.08.2020"/>
    <n v="0"/>
    <n v="0"/>
  </r>
  <r>
    <s v="276-GR-RAPI-ESSALUD-2020"/>
    <x v="20"/>
    <s v="21.09.2020"/>
    <n v="0"/>
    <n v="0"/>
  </r>
  <r>
    <s v="167-GRAPUNO-ESSALUD-2020"/>
    <x v="21"/>
    <s v="14.07.2020"/>
    <n v="0"/>
    <n v="0"/>
  </r>
  <r>
    <s v="182-GRAPUNO-ESSALUD-2020"/>
    <x v="21"/>
    <s v="28.08.2020"/>
    <n v="2"/>
    <n v="130847"/>
  </r>
  <r>
    <s v="434-GRATA-ESSALUD-2020"/>
    <x v="22"/>
    <s v="20.07.2020"/>
    <n v="0"/>
    <n v="0"/>
  </r>
  <r>
    <s v="448-GRATA-ESSALUD-20220"/>
    <x v="22"/>
    <s v="07.08.2020"/>
    <m/>
    <n v="0"/>
  </r>
  <r>
    <s v="461-GRATA-ESSALUD-2020"/>
    <x v="22"/>
    <s v="21.08.2020"/>
    <n v="3"/>
    <n v="867587"/>
  </r>
  <r>
    <s v="479-GRATA-ESSALUD-2020"/>
    <x v="22"/>
    <s v="09.09.2020"/>
    <n v="0"/>
    <n v="0"/>
  </r>
  <r>
    <s v="500-GRATA-ESSALUD-2020"/>
    <x v="22"/>
    <s v="18.09.2020"/>
    <n v="0"/>
    <n v="0"/>
  </r>
  <r>
    <s v="108-D-RATAR-ESSALUD-2020"/>
    <x v="23"/>
    <s v="14.07.2020"/>
    <n v="0"/>
    <n v="0"/>
  </r>
  <r>
    <s v="79-DR-RATU-ESSALUD-2020"/>
    <x v="24"/>
    <s v="10.09.2020"/>
    <n v="0"/>
    <n v="0"/>
  </r>
  <r>
    <s v="151-D-RAUC-ESSALUD-2020"/>
    <x v="25"/>
    <s v="10.07.2020"/>
    <n v="0"/>
    <n v="0"/>
  </r>
  <r>
    <s v="153-D-RAUC-ESSALUD-2020"/>
    <x v="25"/>
    <s v="13.07.2020"/>
    <n v="0"/>
    <n v="0"/>
  </r>
  <r>
    <s v="157-D-RAUC-ESSALUD-2020"/>
    <x v="25"/>
    <s v="30.07.2020"/>
    <n v="0"/>
    <n v="0"/>
  </r>
  <r>
    <s v="174-D-RAUC-ESSALUD-2020"/>
    <x v="25"/>
    <s v="13.08.2020"/>
    <n v="0"/>
    <n v="0"/>
  </r>
  <r>
    <s v="196-D-RAUC-ESSALUD-2020"/>
    <x v="25"/>
    <s v="08.09.2020"/>
    <n v="0"/>
    <n v="0"/>
  </r>
  <r>
    <s v="204-D-RAUC-ESSALUD-2020"/>
    <x v="25"/>
    <s v="25.09.2020"/>
    <n v="0"/>
    <n v="0"/>
  </r>
  <r>
    <s v="506-GRPA-ESSALUD-2020"/>
    <x v="26"/>
    <s v="14.07.2020"/>
    <n v="7"/>
    <n v="10934693.289999999"/>
  </r>
  <r>
    <s v="535-GRPA-ESSALUD-2020"/>
    <x v="26"/>
    <s v="31.07.2020"/>
    <n v="3"/>
    <n v="2257053.5099999998"/>
  </r>
  <r>
    <s v="549-GRPA-ESSALUD-2020"/>
    <x v="26"/>
    <s v="04.08.2020"/>
    <n v="0"/>
    <n v="0"/>
  </r>
  <r>
    <s v="577-GRPA-ESSALUD-2020"/>
    <x v="26"/>
    <s v="12.08.2020"/>
    <n v="17"/>
    <n v="4055523.6900000004"/>
  </r>
  <r>
    <s v="604-GRPA-ESSALUD-2020"/>
    <x v="26"/>
    <s v="19.08.2020"/>
    <n v="2"/>
    <n v="331040.8"/>
  </r>
  <r>
    <s v="653-GRPA-ESSALUD-2020"/>
    <x v="26"/>
    <s v="28.08.2020"/>
    <n v="22"/>
    <n v="7292373.0700000003"/>
  </r>
  <r>
    <s v="698-GRPA-ESSALUD-2020"/>
    <x v="26"/>
    <s v="16.09.2020"/>
    <n v="11"/>
    <n v="10678092.039999999"/>
  </r>
  <r>
    <s v="316-GRPR-ESSALUD-2020"/>
    <x v="27"/>
    <s v="22.07.2020"/>
    <n v="0"/>
    <n v="0"/>
  </r>
  <r>
    <s v="323-GRPA-ESSALUD-2020"/>
    <x v="27"/>
    <s v="23.07.2020"/>
    <n v="0"/>
    <n v="0"/>
  </r>
  <r>
    <s v="327-GRPR-ESSALUD-2020"/>
    <x v="27"/>
    <s v="01.08.2020"/>
    <n v="0"/>
    <n v="0"/>
  </r>
  <r>
    <m/>
    <x v="28"/>
    <m/>
    <n v="161"/>
    <n v="84545241.31000000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Dinámica6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A3:B33" firstHeaderRow="1" firstDataRow="1" firstDataCol="1"/>
  <pivotFields count="5">
    <pivotField showAll="0"/>
    <pivotField axis="axisRow" showAll="0">
      <items count="3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t="default"/>
      </items>
    </pivotField>
    <pivotField showAll="0"/>
    <pivotField dataField="1" showAll="0"/>
    <pivotField showAll="0"/>
  </pivotFields>
  <rowFields count="1">
    <field x="1"/>
  </rowFields>
  <rowItems count="3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 t="grand">
      <x/>
    </i>
  </rowItems>
  <colItems count="1">
    <i/>
  </colItems>
  <dataFields count="1">
    <dataField name="Suma de  Número total de procesos excluidos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9"/>
  <sheetViews>
    <sheetView tabSelected="1" topLeftCell="A126" zoomScale="90" zoomScaleNormal="90" workbookViewId="0">
      <selection sqref="A1:M133"/>
    </sheetView>
  </sheetViews>
  <sheetFormatPr baseColWidth="10" defaultRowHeight="15" x14ac:dyDescent="0.25"/>
  <cols>
    <col min="1" max="1" width="3.85546875" bestFit="1" customWidth="1"/>
    <col min="2" max="2" width="35.140625" style="1" customWidth="1"/>
    <col min="3" max="3" width="50.28515625" style="1" customWidth="1"/>
    <col min="4" max="4" width="10.7109375" style="1" bestFit="1" customWidth="1"/>
    <col min="5" max="5" width="10.28515625" style="4" bestFit="1" customWidth="1"/>
    <col min="6" max="6" width="9.5703125" style="4" bestFit="1" customWidth="1"/>
    <col min="7" max="7" width="16.85546875" style="4" customWidth="1"/>
    <col min="8" max="8" width="15.7109375" style="4" customWidth="1"/>
    <col min="9" max="9" width="17.28515625" style="34" bestFit="1" customWidth="1"/>
    <col min="10" max="10" width="15.5703125" style="34" customWidth="1"/>
    <col min="11" max="11" width="13.85546875" style="1" hidden="1" customWidth="1"/>
    <col min="12" max="12" width="14.85546875" style="1" customWidth="1"/>
    <col min="13" max="13" width="13.28515625" style="1" bestFit="1" customWidth="1"/>
    <col min="14" max="14" width="23.140625" style="1" customWidth="1"/>
    <col min="15" max="15" width="29.85546875" customWidth="1"/>
    <col min="16" max="16" width="17" customWidth="1"/>
    <col min="17" max="17" width="13.5703125" bestFit="1" customWidth="1"/>
    <col min="20" max="20" width="11" bestFit="1" customWidth="1"/>
  </cols>
  <sheetData>
    <row r="1" spans="1:15" ht="48" customHeight="1" x14ac:dyDescent="0.25">
      <c r="A1" s="270" t="s">
        <v>50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270"/>
      <c r="M1" s="270"/>
    </row>
    <row r="2" spans="1:15" ht="16.5" thickBot="1" x14ac:dyDescent="0.35">
      <c r="B2" s="6"/>
      <c r="C2" s="5"/>
      <c r="D2" s="4"/>
      <c r="E2" s="7"/>
      <c r="F2" s="7"/>
      <c r="G2" s="7"/>
      <c r="H2" s="7"/>
      <c r="I2" s="8"/>
      <c r="J2" s="8"/>
      <c r="K2" s="7"/>
      <c r="L2" s="9"/>
      <c r="M2" s="4"/>
      <c r="N2" s="4"/>
    </row>
    <row r="3" spans="1:15" s="2" customFormat="1" ht="60.75" thickBot="1" x14ac:dyDescent="0.3">
      <c r="A3" s="41" t="s">
        <v>7</v>
      </c>
      <c r="B3" s="41" t="s">
        <v>0</v>
      </c>
      <c r="C3" s="41" t="s">
        <v>1</v>
      </c>
      <c r="D3" s="41" t="s">
        <v>9</v>
      </c>
      <c r="E3" s="41" t="s">
        <v>2</v>
      </c>
      <c r="F3" s="42" t="s">
        <v>3</v>
      </c>
      <c r="G3" s="107" t="s">
        <v>43</v>
      </c>
      <c r="H3" s="107" t="s">
        <v>44</v>
      </c>
      <c r="I3" s="43" t="s">
        <v>5</v>
      </c>
      <c r="J3" s="42" t="s">
        <v>8</v>
      </c>
      <c r="K3" s="43" t="s">
        <v>4</v>
      </c>
      <c r="L3" s="41" t="s">
        <v>6</v>
      </c>
      <c r="M3" s="44" t="s">
        <v>10</v>
      </c>
    </row>
    <row r="4" spans="1:15" ht="20.100000000000001" customHeight="1" x14ac:dyDescent="0.25">
      <c r="A4" s="292">
        <v>1</v>
      </c>
      <c r="B4" s="146" t="s">
        <v>221</v>
      </c>
      <c r="C4" s="23" t="s">
        <v>31</v>
      </c>
      <c r="D4" s="36" t="s">
        <v>54</v>
      </c>
      <c r="E4" s="123">
        <v>2</v>
      </c>
      <c r="F4" s="123">
        <v>0</v>
      </c>
      <c r="G4" s="147">
        <v>190900</v>
      </c>
      <c r="H4" s="147">
        <v>0</v>
      </c>
      <c r="I4" s="262">
        <v>190900</v>
      </c>
      <c r="J4" s="262">
        <v>5842797</v>
      </c>
      <c r="K4" s="123"/>
      <c r="L4" s="291" t="s">
        <v>51</v>
      </c>
      <c r="M4" s="268" t="s">
        <v>52</v>
      </c>
      <c r="N4" s="4"/>
      <c r="O4" s="17"/>
    </row>
    <row r="5" spans="1:15" ht="20.100000000000001" customHeight="1" thickBot="1" x14ac:dyDescent="0.3">
      <c r="A5" s="293"/>
      <c r="B5" s="40" t="s">
        <v>222</v>
      </c>
      <c r="C5" s="24" t="s">
        <v>34</v>
      </c>
      <c r="D5" s="38" t="s">
        <v>223</v>
      </c>
      <c r="E5" s="125">
        <v>0</v>
      </c>
      <c r="F5" s="125">
        <v>17</v>
      </c>
      <c r="G5" s="148">
        <v>0</v>
      </c>
      <c r="H5" s="148">
        <v>5842797</v>
      </c>
      <c r="I5" s="263"/>
      <c r="J5" s="263"/>
      <c r="K5" s="125"/>
      <c r="L5" s="277"/>
      <c r="M5" s="269"/>
      <c r="N5" s="4"/>
      <c r="O5" s="17"/>
    </row>
    <row r="6" spans="1:15" ht="20.100000000000001" customHeight="1" x14ac:dyDescent="0.25">
      <c r="A6" s="294">
        <v>2</v>
      </c>
      <c r="B6" s="54" t="s">
        <v>224</v>
      </c>
      <c r="C6" s="55" t="s">
        <v>15</v>
      </c>
      <c r="D6" s="46" t="s">
        <v>225</v>
      </c>
      <c r="E6" s="139">
        <v>3</v>
      </c>
      <c r="F6" s="139">
        <v>1</v>
      </c>
      <c r="G6" s="149">
        <f>102180+67581.61+121543</f>
        <v>291304.61</v>
      </c>
      <c r="H6" s="149">
        <v>403226</v>
      </c>
      <c r="I6" s="262">
        <v>1008514.61</v>
      </c>
      <c r="J6" s="262">
        <v>403226</v>
      </c>
      <c r="K6" s="139"/>
      <c r="L6" s="276" t="s">
        <v>53</v>
      </c>
      <c r="M6" s="278" t="s">
        <v>54</v>
      </c>
      <c r="N6" s="116"/>
      <c r="O6" s="17"/>
    </row>
    <row r="7" spans="1:15" ht="20.100000000000001" customHeight="1" thickBot="1" x14ac:dyDescent="0.3">
      <c r="A7" s="293"/>
      <c r="B7" s="40" t="s">
        <v>226</v>
      </c>
      <c r="C7" s="24" t="s">
        <v>17</v>
      </c>
      <c r="D7" s="38" t="s">
        <v>54</v>
      </c>
      <c r="E7" s="125">
        <v>3</v>
      </c>
      <c r="F7" s="125">
        <v>0</v>
      </c>
      <c r="G7" s="148">
        <f>189000+203560+324650</f>
        <v>717210</v>
      </c>
      <c r="H7" s="148">
        <v>0</v>
      </c>
      <c r="I7" s="263"/>
      <c r="J7" s="263"/>
      <c r="K7" s="125"/>
      <c r="L7" s="277"/>
      <c r="M7" s="269"/>
      <c r="N7" s="4"/>
      <c r="O7" s="17"/>
    </row>
    <row r="8" spans="1:15" ht="20.100000000000001" customHeight="1" thickBot="1" x14ac:dyDescent="0.3">
      <c r="A8" s="25">
        <v>3</v>
      </c>
      <c r="B8" s="151" t="s">
        <v>55</v>
      </c>
      <c r="C8" s="26" t="s">
        <v>21</v>
      </c>
      <c r="D8" s="39" t="s">
        <v>54</v>
      </c>
      <c r="E8" s="21">
        <v>2</v>
      </c>
      <c r="F8" s="21">
        <v>0</v>
      </c>
      <c r="G8" s="64">
        <v>886888.5</v>
      </c>
      <c r="H8" s="64">
        <v>0</v>
      </c>
      <c r="I8" s="64">
        <f t="shared" ref="I8:J11" si="0">SUM(G8)</f>
        <v>886888.5</v>
      </c>
      <c r="J8" s="64">
        <f t="shared" si="0"/>
        <v>0</v>
      </c>
      <c r="K8" s="21"/>
      <c r="L8" s="21" t="s">
        <v>56</v>
      </c>
      <c r="M8" s="28" t="s">
        <v>52</v>
      </c>
      <c r="N8" s="4"/>
      <c r="O8" s="17"/>
    </row>
    <row r="9" spans="1:15" ht="20.100000000000001" customHeight="1" thickBot="1" x14ac:dyDescent="0.3">
      <c r="A9" s="25">
        <v>4</v>
      </c>
      <c r="B9" s="151" t="s">
        <v>58</v>
      </c>
      <c r="C9" s="26" t="s">
        <v>12</v>
      </c>
      <c r="D9" s="39" t="s">
        <v>54</v>
      </c>
      <c r="E9" s="21">
        <v>4</v>
      </c>
      <c r="F9" s="21">
        <v>0</v>
      </c>
      <c r="G9" s="64">
        <v>2045675.73</v>
      </c>
      <c r="H9" s="64">
        <v>0</v>
      </c>
      <c r="I9" s="64">
        <f t="shared" si="0"/>
        <v>2045675.73</v>
      </c>
      <c r="J9" s="64">
        <f t="shared" si="0"/>
        <v>0</v>
      </c>
      <c r="K9" s="21"/>
      <c r="L9" s="21" t="s">
        <v>57</v>
      </c>
      <c r="M9" s="28" t="s">
        <v>54</v>
      </c>
      <c r="N9" s="4"/>
      <c r="O9" s="17"/>
    </row>
    <row r="10" spans="1:15" ht="20.100000000000001" customHeight="1" thickBot="1" x14ac:dyDescent="0.3">
      <c r="A10" s="25">
        <v>5</v>
      </c>
      <c r="B10" s="151" t="s">
        <v>59</v>
      </c>
      <c r="C10" s="26" t="s">
        <v>21</v>
      </c>
      <c r="D10" s="39" t="s">
        <v>52</v>
      </c>
      <c r="E10" s="21">
        <v>3</v>
      </c>
      <c r="F10" s="21">
        <v>0</v>
      </c>
      <c r="G10" s="64">
        <v>3513390</v>
      </c>
      <c r="H10" s="64">
        <v>0</v>
      </c>
      <c r="I10" s="64">
        <f t="shared" si="0"/>
        <v>3513390</v>
      </c>
      <c r="J10" s="64">
        <f t="shared" si="0"/>
        <v>0</v>
      </c>
      <c r="K10" s="21"/>
      <c r="L10" s="21" t="s">
        <v>60</v>
      </c>
      <c r="M10" s="28" t="s">
        <v>61</v>
      </c>
      <c r="N10" s="4"/>
      <c r="O10" s="17"/>
    </row>
    <row r="11" spans="1:15" ht="20.100000000000001" customHeight="1" thickBot="1" x14ac:dyDescent="0.3">
      <c r="A11" s="25">
        <v>6</v>
      </c>
      <c r="B11" s="151" t="s">
        <v>62</v>
      </c>
      <c r="C11" s="26" t="s">
        <v>21</v>
      </c>
      <c r="D11" s="39" t="s">
        <v>52</v>
      </c>
      <c r="E11" s="21">
        <v>3</v>
      </c>
      <c r="F11" s="21">
        <v>0</v>
      </c>
      <c r="G11" s="64">
        <v>1132829.2</v>
      </c>
      <c r="H11" s="64">
        <v>0</v>
      </c>
      <c r="I11" s="64">
        <f t="shared" si="0"/>
        <v>1132829.2</v>
      </c>
      <c r="J11" s="64">
        <f t="shared" si="0"/>
        <v>0</v>
      </c>
      <c r="K11" s="21"/>
      <c r="L11" s="21" t="s">
        <v>63</v>
      </c>
      <c r="M11" s="28" t="s">
        <v>61</v>
      </c>
      <c r="N11" s="4"/>
      <c r="O11" s="17"/>
    </row>
    <row r="12" spans="1:15" ht="20.100000000000001" customHeight="1" x14ac:dyDescent="0.25">
      <c r="A12" s="267">
        <v>7</v>
      </c>
      <c r="B12" s="54" t="s">
        <v>227</v>
      </c>
      <c r="C12" s="55" t="s">
        <v>230</v>
      </c>
      <c r="D12" s="46" t="s">
        <v>228</v>
      </c>
      <c r="E12" s="91">
        <v>1</v>
      </c>
      <c r="F12" s="91">
        <v>0</v>
      </c>
      <c r="G12" s="108">
        <v>102399.48</v>
      </c>
      <c r="H12" s="108">
        <v>0</v>
      </c>
      <c r="I12" s="274">
        <v>4266352.6399999997</v>
      </c>
      <c r="J12" s="274">
        <v>0</v>
      </c>
      <c r="K12" s="75"/>
      <c r="L12" s="276" t="s">
        <v>64</v>
      </c>
      <c r="M12" s="278" t="s">
        <v>65</v>
      </c>
      <c r="N12" s="17"/>
      <c r="O12" s="17"/>
    </row>
    <row r="13" spans="1:15" ht="20.100000000000001" customHeight="1" x14ac:dyDescent="0.25">
      <c r="A13" s="267"/>
      <c r="B13" s="145" t="s">
        <v>229</v>
      </c>
      <c r="C13" s="56" t="s">
        <v>204</v>
      </c>
      <c r="D13" s="57" t="s">
        <v>54</v>
      </c>
      <c r="E13" s="134">
        <v>5</v>
      </c>
      <c r="F13" s="134">
        <v>0</v>
      </c>
      <c r="G13" s="112">
        <v>1019176.26</v>
      </c>
      <c r="H13" s="112">
        <v>0</v>
      </c>
      <c r="I13" s="266"/>
      <c r="J13" s="266"/>
      <c r="K13" s="134"/>
      <c r="L13" s="264"/>
      <c r="M13" s="265"/>
      <c r="N13" s="170"/>
      <c r="O13" s="17"/>
    </row>
    <row r="14" spans="1:15" ht="20.100000000000001" customHeight="1" x14ac:dyDescent="0.25">
      <c r="A14" s="267"/>
      <c r="B14" s="145" t="s">
        <v>231</v>
      </c>
      <c r="C14" s="56" t="s">
        <v>27</v>
      </c>
      <c r="D14" s="57" t="s">
        <v>54</v>
      </c>
      <c r="E14" s="134">
        <v>3</v>
      </c>
      <c r="F14" s="134">
        <v>0</v>
      </c>
      <c r="G14" s="112">
        <v>420580</v>
      </c>
      <c r="H14" s="112">
        <v>0</v>
      </c>
      <c r="I14" s="266"/>
      <c r="J14" s="266"/>
      <c r="K14" s="134"/>
      <c r="L14" s="264"/>
      <c r="M14" s="265"/>
      <c r="N14" s="170"/>
      <c r="O14" s="17"/>
    </row>
    <row r="15" spans="1:15" ht="20.100000000000001" customHeight="1" x14ac:dyDescent="0.25">
      <c r="A15" s="267"/>
      <c r="B15" s="145" t="s">
        <v>232</v>
      </c>
      <c r="C15" s="56" t="s">
        <v>25</v>
      </c>
      <c r="D15" s="57" t="s">
        <v>52</v>
      </c>
      <c r="E15" s="134">
        <v>1</v>
      </c>
      <c r="F15" s="134">
        <v>0</v>
      </c>
      <c r="G15" s="112">
        <v>434420.23</v>
      </c>
      <c r="H15" s="112">
        <v>0</v>
      </c>
      <c r="I15" s="266"/>
      <c r="J15" s="266"/>
      <c r="K15" s="134"/>
      <c r="L15" s="264"/>
      <c r="M15" s="265"/>
      <c r="N15" s="170"/>
      <c r="O15" s="17"/>
    </row>
    <row r="16" spans="1:15" ht="20.100000000000001" customHeight="1" thickBot="1" x14ac:dyDescent="0.3">
      <c r="A16" s="257"/>
      <c r="B16" s="145" t="s">
        <v>233</v>
      </c>
      <c r="C16" s="24" t="s">
        <v>234</v>
      </c>
      <c r="D16" s="38" t="s">
        <v>228</v>
      </c>
      <c r="E16" s="90">
        <v>7</v>
      </c>
      <c r="F16" s="90">
        <v>0</v>
      </c>
      <c r="G16" s="109">
        <v>2289776.67</v>
      </c>
      <c r="H16" s="109">
        <v>0</v>
      </c>
      <c r="I16" s="275"/>
      <c r="J16" s="275"/>
      <c r="K16" s="67"/>
      <c r="L16" s="277"/>
      <c r="M16" s="269"/>
      <c r="N16" s="170"/>
      <c r="O16" s="77"/>
    </row>
    <row r="17" spans="1:15" ht="22.5" customHeight="1" thickBot="1" x14ac:dyDescent="0.3">
      <c r="A17" s="25">
        <v>8</v>
      </c>
      <c r="B17" s="93" t="s">
        <v>66</v>
      </c>
      <c r="C17" s="26" t="s">
        <v>21</v>
      </c>
      <c r="D17" s="39" t="s">
        <v>68</v>
      </c>
      <c r="E17" s="21">
        <v>1</v>
      </c>
      <c r="F17" s="21">
        <v>0</v>
      </c>
      <c r="G17" s="29">
        <v>695352</v>
      </c>
      <c r="H17" s="110">
        <v>0</v>
      </c>
      <c r="I17" s="64">
        <f t="shared" ref="I17:J19" si="1">SUM(G17)</f>
        <v>695352</v>
      </c>
      <c r="J17" s="64">
        <f t="shared" si="1"/>
        <v>0</v>
      </c>
      <c r="K17" s="21"/>
      <c r="L17" s="21" t="s">
        <v>67</v>
      </c>
      <c r="M17" s="28" t="s">
        <v>68</v>
      </c>
      <c r="N17" s="170"/>
      <c r="O17" s="17"/>
    </row>
    <row r="18" spans="1:15" ht="25.5" customHeight="1" thickBot="1" x14ac:dyDescent="0.3">
      <c r="A18" s="25">
        <v>9</v>
      </c>
      <c r="B18" s="154" t="s">
        <v>71</v>
      </c>
      <c r="C18" s="52" t="s">
        <v>21</v>
      </c>
      <c r="D18" s="53" t="s">
        <v>70</v>
      </c>
      <c r="E18" s="135">
        <v>1</v>
      </c>
      <c r="F18" s="135">
        <v>0</v>
      </c>
      <c r="G18" s="129">
        <v>120600</v>
      </c>
      <c r="H18" s="129">
        <v>0</v>
      </c>
      <c r="I18" s="64">
        <f t="shared" si="1"/>
        <v>120600</v>
      </c>
      <c r="J18" s="64">
        <f t="shared" si="1"/>
        <v>0</v>
      </c>
      <c r="K18" s="135"/>
      <c r="L18" s="21" t="s">
        <v>69</v>
      </c>
      <c r="M18" s="28" t="s">
        <v>70</v>
      </c>
      <c r="N18" s="170"/>
      <c r="O18" s="17"/>
    </row>
    <row r="19" spans="1:15" ht="24.75" customHeight="1" thickBot="1" x14ac:dyDescent="0.3">
      <c r="A19" s="142">
        <v>10</v>
      </c>
      <c r="B19" s="145" t="s">
        <v>74</v>
      </c>
      <c r="C19" s="55" t="s">
        <v>21</v>
      </c>
      <c r="D19" s="57" t="s">
        <v>61</v>
      </c>
      <c r="E19" s="134">
        <v>4</v>
      </c>
      <c r="F19" s="134">
        <v>0</v>
      </c>
      <c r="G19" s="128">
        <v>33898117.350000001</v>
      </c>
      <c r="H19" s="128">
        <v>0</v>
      </c>
      <c r="I19" s="65">
        <f t="shared" si="1"/>
        <v>33898117.350000001</v>
      </c>
      <c r="J19" s="65">
        <f t="shared" si="1"/>
        <v>0</v>
      </c>
      <c r="K19" s="134"/>
      <c r="L19" s="135" t="s">
        <v>72</v>
      </c>
      <c r="M19" s="132" t="s">
        <v>73</v>
      </c>
      <c r="N19" s="170"/>
      <c r="O19" s="77"/>
    </row>
    <row r="20" spans="1:15" ht="18.95" customHeight="1" thickBot="1" x14ac:dyDescent="0.3">
      <c r="A20" s="256">
        <v>11</v>
      </c>
      <c r="B20" s="84" t="s">
        <v>235</v>
      </c>
      <c r="C20" s="23" t="s">
        <v>204</v>
      </c>
      <c r="D20" s="36" t="s">
        <v>76</v>
      </c>
      <c r="E20" s="133">
        <v>1</v>
      </c>
      <c r="F20" s="133">
        <v>0</v>
      </c>
      <c r="G20" s="111">
        <v>399750</v>
      </c>
      <c r="H20" s="111">
        <v>0</v>
      </c>
      <c r="I20" s="279">
        <v>5739636.7000000002</v>
      </c>
      <c r="J20" s="279">
        <v>0</v>
      </c>
      <c r="K20" s="133"/>
      <c r="L20" s="258" t="s">
        <v>75</v>
      </c>
      <c r="M20" s="260" t="s">
        <v>76</v>
      </c>
      <c r="N20" s="5"/>
      <c r="O20" s="77"/>
    </row>
    <row r="21" spans="1:15" ht="18.95" customHeight="1" thickBot="1" x14ac:dyDescent="0.3">
      <c r="A21" s="267"/>
      <c r="B21" s="152" t="s">
        <v>236</v>
      </c>
      <c r="C21" s="55" t="s">
        <v>33</v>
      </c>
      <c r="D21" s="46" t="s">
        <v>61</v>
      </c>
      <c r="E21" s="134">
        <v>1</v>
      </c>
      <c r="F21" s="134">
        <v>0</v>
      </c>
      <c r="G21" s="112">
        <v>419311.7</v>
      </c>
      <c r="H21" s="112">
        <v>0</v>
      </c>
      <c r="I21" s="280"/>
      <c r="J21" s="280"/>
      <c r="K21" s="133"/>
      <c r="L21" s="264"/>
      <c r="M21" s="265"/>
      <c r="N21" s="5"/>
      <c r="O21" s="77"/>
    </row>
    <row r="22" spans="1:15" ht="18.95" customHeight="1" thickBot="1" x14ac:dyDescent="0.3">
      <c r="A22" s="267"/>
      <c r="B22" s="152" t="s">
        <v>237</v>
      </c>
      <c r="C22" s="55" t="s">
        <v>18</v>
      </c>
      <c r="D22" s="46" t="s">
        <v>68</v>
      </c>
      <c r="E22" s="134">
        <v>17</v>
      </c>
      <c r="F22" s="134">
        <v>0</v>
      </c>
      <c r="G22" s="112">
        <v>2871625</v>
      </c>
      <c r="H22" s="112">
        <v>0</v>
      </c>
      <c r="I22" s="280"/>
      <c r="J22" s="280"/>
      <c r="K22" s="133"/>
      <c r="L22" s="264"/>
      <c r="M22" s="265"/>
      <c r="N22" s="5"/>
      <c r="O22" s="77"/>
    </row>
    <row r="23" spans="1:15" ht="18.95" customHeight="1" thickBot="1" x14ac:dyDescent="0.3">
      <c r="A23" s="267"/>
      <c r="B23" s="152" t="s">
        <v>238</v>
      </c>
      <c r="C23" s="55" t="s">
        <v>18</v>
      </c>
      <c r="D23" s="46" t="s">
        <v>70</v>
      </c>
      <c r="E23" s="134">
        <v>1</v>
      </c>
      <c r="F23" s="134">
        <v>0</v>
      </c>
      <c r="G23" s="112">
        <v>95900</v>
      </c>
      <c r="H23" s="112">
        <v>0</v>
      </c>
      <c r="I23" s="280"/>
      <c r="J23" s="280"/>
      <c r="K23" s="133"/>
      <c r="L23" s="264"/>
      <c r="M23" s="265"/>
      <c r="N23" s="117"/>
      <c r="O23" s="77"/>
    </row>
    <row r="24" spans="1:15" ht="18.95" customHeight="1" thickBot="1" x14ac:dyDescent="0.3">
      <c r="A24" s="267"/>
      <c r="B24" s="152" t="s">
        <v>239</v>
      </c>
      <c r="C24" s="55" t="s">
        <v>240</v>
      </c>
      <c r="D24" s="46" t="s">
        <v>61</v>
      </c>
      <c r="E24" s="134">
        <v>2</v>
      </c>
      <c r="F24" s="134">
        <v>0</v>
      </c>
      <c r="G24" s="112">
        <v>1299740</v>
      </c>
      <c r="H24" s="112">
        <v>0</v>
      </c>
      <c r="I24" s="280"/>
      <c r="J24" s="280"/>
      <c r="K24" s="133"/>
      <c r="L24" s="264"/>
      <c r="M24" s="265"/>
      <c r="N24" s="117"/>
      <c r="O24" s="77"/>
    </row>
    <row r="25" spans="1:15" ht="18.95" customHeight="1" thickBot="1" x14ac:dyDescent="0.3">
      <c r="A25" s="257"/>
      <c r="B25" s="153" t="s">
        <v>241</v>
      </c>
      <c r="C25" s="24" t="s">
        <v>26</v>
      </c>
      <c r="D25" s="38" t="s">
        <v>61</v>
      </c>
      <c r="E25" s="135">
        <v>3</v>
      </c>
      <c r="F25" s="135">
        <v>0</v>
      </c>
      <c r="G25" s="113">
        <v>653310</v>
      </c>
      <c r="H25" s="113">
        <v>0</v>
      </c>
      <c r="I25" s="281"/>
      <c r="J25" s="281"/>
      <c r="K25" s="21"/>
      <c r="L25" s="259"/>
      <c r="M25" s="261"/>
      <c r="N25" s="4"/>
    </row>
    <row r="26" spans="1:15" ht="21" customHeight="1" x14ac:dyDescent="0.25">
      <c r="A26" s="256">
        <v>12</v>
      </c>
      <c r="B26" s="83" t="s">
        <v>242</v>
      </c>
      <c r="C26" s="56" t="s">
        <v>19</v>
      </c>
      <c r="D26" s="46" t="s">
        <v>61</v>
      </c>
      <c r="E26" s="75">
        <v>10</v>
      </c>
      <c r="F26" s="75">
        <v>7</v>
      </c>
      <c r="G26" s="104">
        <v>9402171.4700000007</v>
      </c>
      <c r="H26" s="104">
        <v>10934693.289999999</v>
      </c>
      <c r="I26" s="279">
        <v>11479808.119999999</v>
      </c>
      <c r="J26" s="279">
        <v>10934693.289999999</v>
      </c>
      <c r="K26" s="75"/>
      <c r="L26" s="258" t="s">
        <v>77</v>
      </c>
      <c r="M26" s="260" t="s">
        <v>79</v>
      </c>
      <c r="N26" s="4"/>
    </row>
    <row r="27" spans="1:15" ht="20.25" customHeight="1" x14ac:dyDescent="0.25">
      <c r="A27" s="267"/>
      <c r="B27" s="83" t="s">
        <v>243</v>
      </c>
      <c r="C27" s="55" t="s">
        <v>11</v>
      </c>
      <c r="D27" s="46" t="s">
        <v>68</v>
      </c>
      <c r="E27" s="139">
        <v>1</v>
      </c>
      <c r="F27" s="139">
        <v>0</v>
      </c>
      <c r="G27" s="138">
        <v>162346.79999999999</v>
      </c>
      <c r="H27" s="138">
        <v>0</v>
      </c>
      <c r="I27" s="280"/>
      <c r="J27" s="280"/>
      <c r="K27" s="139"/>
      <c r="L27" s="264"/>
      <c r="M27" s="265"/>
      <c r="N27" s="116"/>
    </row>
    <row r="28" spans="1:15" ht="21" customHeight="1" thickBot="1" x14ac:dyDescent="0.3">
      <c r="A28" s="267"/>
      <c r="B28" s="58" t="s">
        <v>244</v>
      </c>
      <c r="C28" s="56" t="s">
        <v>11</v>
      </c>
      <c r="D28" s="57" t="s">
        <v>68</v>
      </c>
      <c r="E28" s="134">
        <v>3</v>
      </c>
      <c r="F28" s="134">
        <v>0</v>
      </c>
      <c r="G28" s="128">
        <v>1915289.85</v>
      </c>
      <c r="H28" s="128">
        <v>0</v>
      </c>
      <c r="I28" s="280"/>
      <c r="J28" s="280"/>
      <c r="K28" s="134"/>
      <c r="L28" s="264"/>
      <c r="M28" s="265"/>
      <c r="N28" s="4"/>
    </row>
    <row r="29" spans="1:15" ht="30" customHeight="1" x14ac:dyDescent="0.25">
      <c r="A29" s="292">
        <v>13</v>
      </c>
      <c r="B29" s="50" t="s">
        <v>245</v>
      </c>
      <c r="C29" s="23" t="s">
        <v>21</v>
      </c>
      <c r="D29" s="36" t="s">
        <v>79</v>
      </c>
      <c r="E29" s="123">
        <v>2</v>
      </c>
      <c r="F29" s="123">
        <v>0</v>
      </c>
      <c r="G29" s="140">
        <v>1743889.8</v>
      </c>
      <c r="H29" s="140">
        <v>0</v>
      </c>
      <c r="I29" s="279">
        <v>20376203.640000001</v>
      </c>
      <c r="J29" s="279">
        <v>0</v>
      </c>
      <c r="K29" s="123"/>
      <c r="L29" s="291" t="s">
        <v>78</v>
      </c>
      <c r="M29" s="268" t="s">
        <v>80</v>
      </c>
      <c r="N29" s="116"/>
    </row>
    <row r="30" spans="1:15" ht="30" customHeight="1" thickBot="1" x14ac:dyDescent="0.3">
      <c r="A30" s="293"/>
      <c r="B30" s="51" t="s">
        <v>246</v>
      </c>
      <c r="C30" s="24" t="s">
        <v>21</v>
      </c>
      <c r="D30" s="38" t="s">
        <v>73</v>
      </c>
      <c r="E30" s="125">
        <v>12</v>
      </c>
      <c r="F30" s="125">
        <v>0</v>
      </c>
      <c r="G30" s="141">
        <v>18632313.84</v>
      </c>
      <c r="H30" s="141">
        <v>0</v>
      </c>
      <c r="I30" s="281"/>
      <c r="J30" s="281"/>
      <c r="K30" s="125"/>
      <c r="L30" s="277"/>
      <c r="M30" s="269"/>
      <c r="N30" s="4"/>
    </row>
    <row r="31" spans="1:15" ht="30" customHeight="1" thickBot="1" x14ac:dyDescent="0.3">
      <c r="A31" s="25">
        <v>14</v>
      </c>
      <c r="B31" s="92" t="s">
        <v>81</v>
      </c>
      <c r="C31" s="26" t="s">
        <v>21</v>
      </c>
      <c r="D31" s="38" t="s">
        <v>73</v>
      </c>
      <c r="E31" s="21">
        <v>15</v>
      </c>
      <c r="F31" s="21">
        <v>0</v>
      </c>
      <c r="G31" s="29">
        <v>11176422.699999999</v>
      </c>
      <c r="H31" s="29">
        <v>0</v>
      </c>
      <c r="I31" s="29">
        <v>11176422.699999999</v>
      </c>
      <c r="J31" s="29">
        <v>0</v>
      </c>
      <c r="K31" s="21"/>
      <c r="L31" s="21" t="s">
        <v>82</v>
      </c>
      <c r="M31" s="28" t="s">
        <v>80</v>
      </c>
      <c r="N31" s="4"/>
    </row>
    <row r="32" spans="1:15" ht="21.75" customHeight="1" x14ac:dyDescent="0.25">
      <c r="A32" s="282">
        <v>15</v>
      </c>
      <c r="B32" s="173" t="s">
        <v>247</v>
      </c>
      <c r="C32" s="174" t="s">
        <v>20</v>
      </c>
      <c r="D32" s="175" t="s">
        <v>73</v>
      </c>
      <c r="E32" s="176">
        <v>1</v>
      </c>
      <c r="F32" s="176">
        <v>3</v>
      </c>
      <c r="G32" s="164">
        <v>77344</v>
      </c>
      <c r="H32" s="164">
        <v>288927</v>
      </c>
      <c r="I32" s="262">
        <v>1756336.5</v>
      </c>
      <c r="J32" s="262">
        <v>1449135.6</v>
      </c>
      <c r="K32" s="177"/>
      <c r="L32" s="288" t="s">
        <v>83</v>
      </c>
      <c r="M32" s="285" t="s">
        <v>84</v>
      </c>
      <c r="N32" s="116"/>
    </row>
    <row r="33" spans="1:14" ht="21.75" customHeight="1" x14ac:dyDescent="0.25">
      <c r="A33" s="283"/>
      <c r="B33" s="178" t="s">
        <v>248</v>
      </c>
      <c r="C33" s="179" t="s">
        <v>249</v>
      </c>
      <c r="D33" s="180" t="s">
        <v>73</v>
      </c>
      <c r="E33" s="181">
        <v>5</v>
      </c>
      <c r="F33" s="181">
        <v>8</v>
      </c>
      <c r="G33" s="166">
        <v>1447532</v>
      </c>
      <c r="H33" s="166">
        <v>1160208.6000000001</v>
      </c>
      <c r="I33" s="266"/>
      <c r="J33" s="266"/>
      <c r="K33" s="181"/>
      <c r="L33" s="289"/>
      <c r="M33" s="286"/>
      <c r="N33" s="116"/>
    </row>
    <row r="34" spans="1:14" ht="18.75" customHeight="1" thickBot="1" x14ac:dyDescent="0.3">
      <c r="A34" s="284"/>
      <c r="B34" s="182" t="s">
        <v>250</v>
      </c>
      <c r="C34" s="183" t="s">
        <v>11</v>
      </c>
      <c r="D34" s="184" t="s">
        <v>61</v>
      </c>
      <c r="E34" s="185">
        <v>1</v>
      </c>
      <c r="F34" s="185">
        <v>0</v>
      </c>
      <c r="G34" s="165">
        <v>231460.5</v>
      </c>
      <c r="H34" s="165">
        <v>0</v>
      </c>
      <c r="I34" s="263"/>
      <c r="J34" s="263"/>
      <c r="K34" s="185"/>
      <c r="L34" s="290"/>
      <c r="M34" s="287"/>
      <c r="N34" s="116"/>
    </row>
    <row r="35" spans="1:14" ht="22.5" customHeight="1" thickBot="1" x14ac:dyDescent="0.3">
      <c r="A35" s="142">
        <v>16</v>
      </c>
      <c r="B35" s="58" t="s">
        <v>85</v>
      </c>
      <c r="C35" s="56" t="s">
        <v>12</v>
      </c>
      <c r="D35" s="57" t="s">
        <v>79</v>
      </c>
      <c r="E35" s="86">
        <v>4</v>
      </c>
      <c r="F35" s="86">
        <v>2</v>
      </c>
      <c r="G35" s="112">
        <v>9684909.0600000005</v>
      </c>
      <c r="H35" s="112">
        <v>360000</v>
      </c>
      <c r="I35" s="112">
        <v>9684909.0600000005</v>
      </c>
      <c r="J35" s="112">
        <v>360000</v>
      </c>
      <c r="K35" s="73"/>
      <c r="L35" s="163" t="s">
        <v>86</v>
      </c>
      <c r="M35" s="143" t="s">
        <v>87</v>
      </c>
      <c r="N35" s="116"/>
    </row>
    <row r="36" spans="1:14" ht="22.5" customHeight="1" thickBot="1" x14ac:dyDescent="0.3">
      <c r="A36" s="25">
        <v>17</v>
      </c>
      <c r="B36" s="92" t="s">
        <v>88</v>
      </c>
      <c r="C36" s="26" t="s">
        <v>21</v>
      </c>
      <c r="D36" s="39" t="s">
        <v>251</v>
      </c>
      <c r="E36" s="21">
        <v>5</v>
      </c>
      <c r="F36" s="21">
        <v>0</v>
      </c>
      <c r="G36" s="110">
        <v>17236416.969999999</v>
      </c>
      <c r="H36" s="110">
        <v>0</v>
      </c>
      <c r="I36" s="110">
        <v>17236416.969999999</v>
      </c>
      <c r="J36" s="110">
        <v>0</v>
      </c>
      <c r="K36" s="21"/>
      <c r="L36" s="21" t="s">
        <v>89</v>
      </c>
      <c r="M36" s="28" t="s">
        <v>90</v>
      </c>
      <c r="N36" s="4"/>
    </row>
    <row r="37" spans="1:14" ht="22.5" customHeight="1" thickBot="1" x14ac:dyDescent="0.3">
      <c r="A37" s="130">
        <v>18</v>
      </c>
      <c r="B37" s="59" t="s">
        <v>91</v>
      </c>
      <c r="C37" s="26" t="s">
        <v>21</v>
      </c>
      <c r="D37" s="61" t="s">
        <v>252</v>
      </c>
      <c r="E37" s="133">
        <v>9</v>
      </c>
      <c r="F37" s="133">
        <v>0</v>
      </c>
      <c r="G37" s="111">
        <v>13388886.199999999</v>
      </c>
      <c r="H37" s="111">
        <v>0</v>
      </c>
      <c r="I37" s="111">
        <v>13388886.199999999</v>
      </c>
      <c r="J37" s="111">
        <v>0</v>
      </c>
      <c r="K37" s="133"/>
      <c r="L37" s="21" t="s">
        <v>92</v>
      </c>
      <c r="M37" s="131" t="s">
        <v>93</v>
      </c>
      <c r="N37" s="4"/>
    </row>
    <row r="38" spans="1:14" ht="22.5" customHeight="1" thickBot="1" x14ac:dyDescent="0.3">
      <c r="A38" s="130">
        <v>19</v>
      </c>
      <c r="B38" s="59" t="s">
        <v>94</v>
      </c>
      <c r="C38" s="56" t="s">
        <v>12</v>
      </c>
      <c r="D38" s="61" t="s">
        <v>253</v>
      </c>
      <c r="E38" s="133">
        <v>7</v>
      </c>
      <c r="F38" s="133">
        <v>6</v>
      </c>
      <c r="G38" s="111">
        <v>12550962</v>
      </c>
      <c r="H38" s="111">
        <v>447500</v>
      </c>
      <c r="I38" s="111">
        <v>12550962</v>
      </c>
      <c r="J38" s="111">
        <v>447500</v>
      </c>
      <c r="K38" s="133"/>
      <c r="L38" s="21" t="s">
        <v>95</v>
      </c>
      <c r="M38" s="131" t="s">
        <v>96</v>
      </c>
      <c r="N38" s="4"/>
    </row>
    <row r="39" spans="1:14" ht="20.100000000000001" customHeight="1" x14ac:dyDescent="0.35">
      <c r="A39" s="292">
        <v>20</v>
      </c>
      <c r="B39" s="48" t="s">
        <v>254</v>
      </c>
      <c r="C39" s="23" t="s">
        <v>32</v>
      </c>
      <c r="D39" s="36" t="s">
        <v>252</v>
      </c>
      <c r="E39" s="88">
        <v>7</v>
      </c>
      <c r="F39" s="88">
        <v>0</v>
      </c>
      <c r="G39" s="114">
        <v>5253438.0599999996</v>
      </c>
      <c r="H39" s="114">
        <v>0</v>
      </c>
      <c r="I39" s="302">
        <v>10292698.359999999</v>
      </c>
      <c r="J39" s="302">
        <v>0</v>
      </c>
      <c r="K39" s="66"/>
      <c r="L39" s="291" t="s">
        <v>97</v>
      </c>
      <c r="M39" s="271" t="s">
        <v>98</v>
      </c>
      <c r="N39" s="116"/>
    </row>
    <row r="40" spans="1:14" ht="20.100000000000001" customHeight="1" x14ac:dyDescent="0.35">
      <c r="A40" s="301"/>
      <c r="B40" s="45" t="s">
        <v>255</v>
      </c>
      <c r="C40" s="179" t="s">
        <v>22</v>
      </c>
      <c r="D40" s="37" t="s">
        <v>84</v>
      </c>
      <c r="E40" s="89">
        <v>4</v>
      </c>
      <c r="F40" s="89">
        <v>0</v>
      </c>
      <c r="G40" s="115">
        <v>975964.8</v>
      </c>
      <c r="H40" s="115">
        <v>0</v>
      </c>
      <c r="I40" s="303"/>
      <c r="J40" s="303"/>
      <c r="K40" s="72"/>
      <c r="L40" s="299"/>
      <c r="M40" s="272"/>
      <c r="N40" s="116"/>
    </row>
    <row r="41" spans="1:14" ht="20.100000000000001" customHeight="1" thickBot="1" x14ac:dyDescent="0.4">
      <c r="A41" s="293"/>
      <c r="B41" s="49" t="s">
        <v>256</v>
      </c>
      <c r="C41" s="24" t="s">
        <v>11</v>
      </c>
      <c r="D41" s="38" t="s">
        <v>251</v>
      </c>
      <c r="E41" s="90">
        <v>2</v>
      </c>
      <c r="F41" s="90">
        <v>0</v>
      </c>
      <c r="G41" s="108">
        <v>4063295.5</v>
      </c>
      <c r="H41" s="109">
        <v>0</v>
      </c>
      <c r="I41" s="275"/>
      <c r="J41" s="275"/>
      <c r="K41" s="67"/>
      <c r="L41" s="277"/>
      <c r="M41" s="273"/>
      <c r="N41" s="4"/>
    </row>
    <row r="42" spans="1:14" ht="26.25" customHeight="1" thickBot="1" x14ac:dyDescent="0.3">
      <c r="A42" s="25">
        <v>21</v>
      </c>
      <c r="B42" s="92" t="s">
        <v>99</v>
      </c>
      <c r="C42" s="26" t="s">
        <v>12</v>
      </c>
      <c r="D42" s="39" t="s">
        <v>101</v>
      </c>
      <c r="E42" s="21">
        <v>8</v>
      </c>
      <c r="F42" s="21">
        <v>2</v>
      </c>
      <c r="G42" s="29">
        <v>16540999.52</v>
      </c>
      <c r="H42" s="29">
        <v>117000</v>
      </c>
      <c r="I42" s="29">
        <v>16540999.52</v>
      </c>
      <c r="J42" s="29">
        <v>117000</v>
      </c>
      <c r="K42" s="21"/>
      <c r="L42" s="21" t="s">
        <v>100</v>
      </c>
      <c r="M42" s="28" t="s">
        <v>101</v>
      </c>
      <c r="N42" s="116"/>
    </row>
    <row r="43" spans="1:14" ht="26.25" customHeight="1" thickBot="1" x14ac:dyDescent="0.3">
      <c r="A43" s="142">
        <v>22</v>
      </c>
      <c r="B43" s="58" t="s">
        <v>102</v>
      </c>
      <c r="C43" s="26" t="s">
        <v>21</v>
      </c>
      <c r="D43" s="57" t="s">
        <v>101</v>
      </c>
      <c r="E43" s="134">
        <v>9</v>
      </c>
      <c r="F43" s="134">
        <v>0</v>
      </c>
      <c r="G43" s="128">
        <v>24399808.5</v>
      </c>
      <c r="H43" s="128">
        <v>0</v>
      </c>
      <c r="I43" s="128">
        <v>24399808.5</v>
      </c>
      <c r="J43" s="128">
        <v>0</v>
      </c>
      <c r="K43" s="134"/>
      <c r="L43" s="21" t="s">
        <v>103</v>
      </c>
      <c r="M43" s="143" t="s">
        <v>104</v>
      </c>
      <c r="N43" s="4"/>
    </row>
    <row r="44" spans="1:14" ht="21" customHeight="1" thickBot="1" x14ac:dyDescent="0.3">
      <c r="A44" s="256">
        <v>23</v>
      </c>
      <c r="B44" s="50" t="s">
        <v>257</v>
      </c>
      <c r="C44" s="23" t="s">
        <v>31</v>
      </c>
      <c r="D44" s="36" t="s">
        <v>258</v>
      </c>
      <c r="E44" s="133">
        <v>2</v>
      </c>
      <c r="F44" s="133">
        <v>0</v>
      </c>
      <c r="G44" s="111">
        <v>7878809.1500000004</v>
      </c>
      <c r="H44" s="111">
        <v>0</v>
      </c>
      <c r="I44" s="262">
        <v>8009159.1500000004</v>
      </c>
      <c r="J44" s="262">
        <v>478000</v>
      </c>
      <c r="K44" s="133"/>
      <c r="L44" s="258" t="s">
        <v>105</v>
      </c>
      <c r="M44" s="260" t="s">
        <v>29</v>
      </c>
      <c r="N44" s="5"/>
    </row>
    <row r="45" spans="1:14" ht="18" customHeight="1" thickBot="1" x14ac:dyDescent="0.3">
      <c r="A45" s="257"/>
      <c r="B45" s="51" t="s">
        <v>259</v>
      </c>
      <c r="C45" s="24" t="s">
        <v>27</v>
      </c>
      <c r="D45" s="38" t="s">
        <v>101</v>
      </c>
      <c r="E45" s="135">
        <v>1</v>
      </c>
      <c r="F45" s="135">
        <v>1</v>
      </c>
      <c r="G45" s="113">
        <v>130350</v>
      </c>
      <c r="H45" s="113">
        <v>478000</v>
      </c>
      <c r="I45" s="263"/>
      <c r="J45" s="263"/>
      <c r="K45" s="21"/>
      <c r="L45" s="259"/>
      <c r="M45" s="261"/>
      <c r="N45" s="117"/>
    </row>
    <row r="46" spans="1:14" ht="30" customHeight="1" thickBot="1" x14ac:dyDescent="0.3">
      <c r="A46" s="70">
        <v>24</v>
      </c>
      <c r="B46" s="58" t="s">
        <v>266</v>
      </c>
      <c r="C46" s="56" t="s">
        <v>32</v>
      </c>
      <c r="D46" s="57" t="s">
        <v>253</v>
      </c>
      <c r="E46" s="73">
        <v>1</v>
      </c>
      <c r="F46" s="73">
        <v>0</v>
      </c>
      <c r="G46" s="106">
        <v>4356075.1500000004</v>
      </c>
      <c r="H46" s="106">
        <v>0</v>
      </c>
      <c r="I46" s="128">
        <v>4356075.1500000004</v>
      </c>
      <c r="J46" s="128">
        <v>0</v>
      </c>
      <c r="K46" s="73"/>
      <c r="L46" s="133" t="s">
        <v>106</v>
      </c>
      <c r="M46" s="143" t="s">
        <v>107</v>
      </c>
      <c r="N46" s="5"/>
    </row>
    <row r="47" spans="1:14" ht="30" customHeight="1" thickBot="1" x14ac:dyDescent="0.3">
      <c r="A47" s="25">
        <v>25</v>
      </c>
      <c r="B47" s="92" t="s">
        <v>108</v>
      </c>
      <c r="C47" s="26" t="s">
        <v>21</v>
      </c>
      <c r="D47" s="39" t="s">
        <v>90</v>
      </c>
      <c r="E47" s="21">
        <v>7</v>
      </c>
      <c r="F47" s="21">
        <v>0</v>
      </c>
      <c r="G47" s="29">
        <v>6797018.1500000004</v>
      </c>
      <c r="H47" s="29">
        <v>0</v>
      </c>
      <c r="I47" s="29">
        <v>6797018.1500000004</v>
      </c>
      <c r="J47" s="29">
        <v>0</v>
      </c>
      <c r="K47" s="21"/>
      <c r="L47" s="21" t="s">
        <v>109</v>
      </c>
      <c r="M47" s="28" t="s">
        <v>110</v>
      </c>
      <c r="N47" s="117"/>
    </row>
    <row r="48" spans="1:14" ht="22.5" customHeight="1" thickBot="1" x14ac:dyDescent="0.3">
      <c r="A48" s="256">
        <v>26</v>
      </c>
      <c r="B48" s="156" t="s">
        <v>260</v>
      </c>
      <c r="C48" s="23" t="s">
        <v>15</v>
      </c>
      <c r="D48" s="36" t="s">
        <v>98</v>
      </c>
      <c r="E48" s="133">
        <v>2</v>
      </c>
      <c r="F48" s="133">
        <v>0</v>
      </c>
      <c r="G48" s="111">
        <v>286034.04000000004</v>
      </c>
      <c r="H48" s="111">
        <v>0</v>
      </c>
      <c r="I48" s="262">
        <v>2274081.27</v>
      </c>
      <c r="J48" s="262">
        <v>2257053.5099999998</v>
      </c>
      <c r="K48" s="133"/>
      <c r="L48" s="258" t="s">
        <v>111</v>
      </c>
      <c r="M48" s="260" t="s">
        <v>112</v>
      </c>
      <c r="N48" s="5"/>
    </row>
    <row r="49" spans="1:14" ht="22.5" customHeight="1" thickBot="1" x14ac:dyDescent="0.3">
      <c r="A49" s="257"/>
      <c r="B49" s="154" t="s">
        <v>261</v>
      </c>
      <c r="C49" s="24" t="s">
        <v>19</v>
      </c>
      <c r="D49" s="38" t="s">
        <v>116</v>
      </c>
      <c r="E49" s="135">
        <v>9</v>
      </c>
      <c r="F49" s="135">
        <v>3</v>
      </c>
      <c r="G49" s="155">
        <v>1988047.2300000002</v>
      </c>
      <c r="H49" s="155">
        <v>2257053.5099999998</v>
      </c>
      <c r="I49" s="263"/>
      <c r="J49" s="263"/>
      <c r="K49" s="21"/>
      <c r="L49" s="259"/>
      <c r="M49" s="261"/>
      <c r="N49" s="117"/>
    </row>
    <row r="50" spans="1:14" ht="31.5" customHeight="1" thickBot="1" x14ac:dyDescent="0.3">
      <c r="A50" s="142">
        <v>27</v>
      </c>
      <c r="B50" s="58" t="s">
        <v>113</v>
      </c>
      <c r="C50" s="56" t="s">
        <v>114</v>
      </c>
      <c r="D50" s="57" t="s">
        <v>98</v>
      </c>
      <c r="E50" s="134">
        <v>1</v>
      </c>
      <c r="F50" s="134">
        <v>0</v>
      </c>
      <c r="G50" s="128">
        <v>162000</v>
      </c>
      <c r="H50" s="128">
        <v>0</v>
      </c>
      <c r="I50" s="128">
        <v>162000</v>
      </c>
      <c r="J50" s="128">
        <v>0</v>
      </c>
      <c r="K50" s="134"/>
      <c r="L50" s="133" t="s">
        <v>115</v>
      </c>
      <c r="M50" s="143" t="s">
        <v>116</v>
      </c>
      <c r="N50" s="117"/>
    </row>
    <row r="51" spans="1:14" ht="31.5" customHeight="1" x14ac:dyDescent="0.25">
      <c r="A51" s="292">
        <v>28</v>
      </c>
      <c r="B51" s="50" t="s">
        <v>262</v>
      </c>
      <c r="C51" s="23" t="s">
        <v>30</v>
      </c>
      <c r="D51" s="36" t="s">
        <v>263</v>
      </c>
      <c r="E51" s="123">
        <v>1</v>
      </c>
      <c r="F51" s="123">
        <v>0</v>
      </c>
      <c r="G51" s="140">
        <v>149684</v>
      </c>
      <c r="H51" s="140">
        <v>0</v>
      </c>
      <c r="I51" s="262">
        <v>1206478.8</v>
      </c>
      <c r="J51" s="262">
        <v>0</v>
      </c>
      <c r="K51" s="123"/>
      <c r="L51" s="291" t="s">
        <v>117</v>
      </c>
      <c r="M51" s="268" t="s">
        <v>118</v>
      </c>
      <c r="N51" s="5"/>
    </row>
    <row r="52" spans="1:14" ht="30" customHeight="1" thickBot="1" x14ac:dyDescent="0.3">
      <c r="A52" s="293"/>
      <c r="B52" s="63" t="s">
        <v>264</v>
      </c>
      <c r="C52" s="24" t="s">
        <v>18</v>
      </c>
      <c r="D52" s="38" t="s">
        <v>90</v>
      </c>
      <c r="E52" s="125">
        <v>4</v>
      </c>
      <c r="F52" s="125">
        <v>0</v>
      </c>
      <c r="G52" s="141">
        <v>1056794.8</v>
      </c>
      <c r="H52" s="141">
        <v>0</v>
      </c>
      <c r="I52" s="263"/>
      <c r="J52" s="263"/>
      <c r="K52" s="125"/>
      <c r="L52" s="277"/>
      <c r="M52" s="269"/>
      <c r="N52" s="117"/>
    </row>
    <row r="53" spans="1:14" ht="27.75" customHeight="1" thickBot="1" x14ac:dyDescent="0.3">
      <c r="A53" s="70">
        <v>29</v>
      </c>
      <c r="B53" s="83" t="s">
        <v>265</v>
      </c>
      <c r="C53" s="55" t="s">
        <v>19</v>
      </c>
      <c r="D53" s="46" t="s">
        <v>267</v>
      </c>
      <c r="E53" s="73">
        <v>4</v>
      </c>
      <c r="F53" s="73">
        <v>0</v>
      </c>
      <c r="G53" s="106">
        <v>440700.65</v>
      </c>
      <c r="H53" s="106">
        <v>0</v>
      </c>
      <c r="I53" s="128">
        <v>440700.65</v>
      </c>
      <c r="J53" s="128">
        <v>0</v>
      </c>
      <c r="K53" s="75"/>
      <c r="L53" s="133" t="s">
        <v>119</v>
      </c>
      <c r="M53" s="71" t="s">
        <v>120</v>
      </c>
      <c r="N53" s="5"/>
    </row>
    <row r="54" spans="1:14" ht="24" customHeight="1" thickBot="1" x14ac:dyDescent="0.3">
      <c r="A54" s="25">
        <v>30</v>
      </c>
      <c r="B54" s="47" t="s">
        <v>123</v>
      </c>
      <c r="C54" s="26" t="s">
        <v>21</v>
      </c>
      <c r="D54" s="39" t="s">
        <v>268</v>
      </c>
      <c r="E54" s="21">
        <v>9</v>
      </c>
      <c r="F54" s="21">
        <v>0</v>
      </c>
      <c r="G54" s="29">
        <v>126591170.75</v>
      </c>
      <c r="H54" s="29">
        <v>0</v>
      </c>
      <c r="I54" s="29">
        <v>126591170.75</v>
      </c>
      <c r="J54" s="29">
        <v>0</v>
      </c>
      <c r="K54" s="21"/>
      <c r="L54" s="21" t="s">
        <v>121</v>
      </c>
      <c r="M54" s="28" t="s">
        <v>122</v>
      </c>
      <c r="N54" s="5"/>
    </row>
    <row r="55" spans="1:14" ht="20.100000000000001" customHeight="1" thickBot="1" x14ac:dyDescent="0.4">
      <c r="A55" s="25">
        <v>31</v>
      </c>
      <c r="B55" s="78" t="s">
        <v>124</v>
      </c>
      <c r="C55" s="55" t="s">
        <v>12</v>
      </c>
      <c r="D55" s="46" t="s">
        <v>110</v>
      </c>
      <c r="E55" s="91">
        <v>9</v>
      </c>
      <c r="F55" s="91">
        <v>0</v>
      </c>
      <c r="G55" s="108">
        <v>5903986.3499999996</v>
      </c>
      <c r="H55" s="108">
        <v>0</v>
      </c>
      <c r="I55" s="108">
        <v>5903986.3499999996</v>
      </c>
      <c r="J55" s="108">
        <v>0</v>
      </c>
      <c r="K55" s="75"/>
      <c r="L55" s="21" t="s">
        <v>125</v>
      </c>
      <c r="M55" s="137" t="s">
        <v>126</v>
      </c>
      <c r="N55" s="5"/>
    </row>
    <row r="56" spans="1:14" ht="20.100000000000001" customHeight="1" thickBot="1" x14ac:dyDescent="0.4">
      <c r="A56" s="256">
        <v>32</v>
      </c>
      <c r="B56" s="48" t="s">
        <v>269</v>
      </c>
      <c r="C56" s="23" t="s">
        <v>24</v>
      </c>
      <c r="D56" s="36" t="s">
        <v>267</v>
      </c>
      <c r="E56" s="133">
        <v>3</v>
      </c>
      <c r="F56" s="133">
        <v>1</v>
      </c>
      <c r="G56" s="111">
        <v>480114.44</v>
      </c>
      <c r="H56" s="111">
        <v>67679.460000000006</v>
      </c>
      <c r="I56" s="262">
        <v>2219364.73</v>
      </c>
      <c r="J56" s="262">
        <v>67679.460000000006</v>
      </c>
      <c r="K56" s="21"/>
      <c r="L56" s="258" t="s">
        <v>127</v>
      </c>
      <c r="M56" s="260" t="s">
        <v>128</v>
      </c>
      <c r="N56" s="5"/>
    </row>
    <row r="57" spans="1:14" ht="20.100000000000001" customHeight="1" x14ac:dyDescent="0.35">
      <c r="A57" s="267"/>
      <c r="B57" s="45" t="s">
        <v>270</v>
      </c>
      <c r="C57" s="22" t="s">
        <v>27</v>
      </c>
      <c r="D57" s="37" t="s">
        <v>128</v>
      </c>
      <c r="E57" s="134">
        <v>6</v>
      </c>
      <c r="F57" s="134">
        <v>0</v>
      </c>
      <c r="G57" s="112">
        <v>1082844.4099999999</v>
      </c>
      <c r="H57" s="112">
        <v>0</v>
      </c>
      <c r="I57" s="266"/>
      <c r="J57" s="266"/>
      <c r="K57" s="134"/>
      <c r="L57" s="264"/>
      <c r="M57" s="265"/>
      <c r="N57" s="117"/>
    </row>
    <row r="58" spans="1:14" ht="20.100000000000001" customHeight="1" x14ac:dyDescent="0.35">
      <c r="A58" s="267"/>
      <c r="B58" s="45" t="s">
        <v>271</v>
      </c>
      <c r="C58" s="22" t="s">
        <v>32</v>
      </c>
      <c r="D58" s="37" t="s">
        <v>272</v>
      </c>
      <c r="E58" s="134">
        <v>1</v>
      </c>
      <c r="F58" s="134">
        <v>0</v>
      </c>
      <c r="G58" s="112">
        <v>227783.38</v>
      </c>
      <c r="H58" s="112">
        <v>0</v>
      </c>
      <c r="I58" s="266"/>
      <c r="J58" s="266"/>
      <c r="K58" s="134"/>
      <c r="L58" s="264"/>
      <c r="M58" s="265"/>
      <c r="N58" s="117"/>
    </row>
    <row r="59" spans="1:14" ht="20.100000000000001" customHeight="1" thickBot="1" x14ac:dyDescent="0.4">
      <c r="A59" s="257"/>
      <c r="B59" s="49" t="s">
        <v>273</v>
      </c>
      <c r="C59" s="24" t="s">
        <v>22</v>
      </c>
      <c r="D59" s="38" t="s">
        <v>128</v>
      </c>
      <c r="E59" s="135">
        <v>1</v>
      </c>
      <c r="F59" s="135"/>
      <c r="G59" s="113">
        <v>428622.5</v>
      </c>
      <c r="H59" s="113">
        <v>0</v>
      </c>
      <c r="I59" s="263"/>
      <c r="J59" s="263"/>
      <c r="K59" s="135"/>
      <c r="L59" s="259"/>
      <c r="M59" s="261"/>
      <c r="N59" s="117"/>
    </row>
    <row r="60" spans="1:14" ht="25.5" customHeight="1" thickBot="1" x14ac:dyDescent="0.3">
      <c r="A60" s="25">
        <v>33</v>
      </c>
      <c r="B60" s="92" t="s">
        <v>129</v>
      </c>
      <c r="C60" s="26" t="s">
        <v>21</v>
      </c>
      <c r="D60" s="157" t="s">
        <v>104</v>
      </c>
      <c r="E60" s="21">
        <v>4</v>
      </c>
      <c r="F60" s="21">
        <v>0</v>
      </c>
      <c r="G60" s="29">
        <v>57103757</v>
      </c>
      <c r="H60" s="29">
        <v>0</v>
      </c>
      <c r="I60" s="29">
        <v>57103757</v>
      </c>
      <c r="J60" s="29">
        <v>0</v>
      </c>
      <c r="K60" s="21"/>
      <c r="L60" s="21" t="s">
        <v>130</v>
      </c>
      <c r="M60" s="28" t="s">
        <v>87</v>
      </c>
      <c r="N60" s="5"/>
    </row>
    <row r="61" spans="1:14" ht="20.100000000000001" customHeight="1" thickBot="1" x14ac:dyDescent="0.4">
      <c r="A61" s="136">
        <v>34</v>
      </c>
      <c r="B61" s="62" t="s">
        <v>133</v>
      </c>
      <c r="C61" s="52" t="s">
        <v>21</v>
      </c>
      <c r="D61" s="46" t="s">
        <v>87</v>
      </c>
      <c r="E61" s="134">
        <v>18</v>
      </c>
      <c r="F61" s="134">
        <v>0</v>
      </c>
      <c r="G61" s="112">
        <v>21371941.59</v>
      </c>
      <c r="H61" s="112">
        <v>0</v>
      </c>
      <c r="I61" s="112">
        <v>21371941.59</v>
      </c>
      <c r="J61" s="112">
        <v>0</v>
      </c>
      <c r="K61" s="75"/>
      <c r="L61" s="134" t="s">
        <v>131</v>
      </c>
      <c r="M61" s="137" t="s">
        <v>132</v>
      </c>
      <c r="N61" s="117"/>
    </row>
    <row r="62" spans="1:14" ht="20.100000000000001" customHeight="1" thickBot="1" x14ac:dyDescent="0.4">
      <c r="A62" s="126">
        <v>35</v>
      </c>
      <c r="B62" s="48" t="s">
        <v>134</v>
      </c>
      <c r="C62" s="55" t="s">
        <v>12</v>
      </c>
      <c r="D62" s="36" t="s">
        <v>87</v>
      </c>
      <c r="E62" s="85">
        <v>13</v>
      </c>
      <c r="F62" s="85">
        <v>8</v>
      </c>
      <c r="G62" s="111">
        <v>16942851.350000001</v>
      </c>
      <c r="H62" s="111">
        <v>678000</v>
      </c>
      <c r="I62" s="111">
        <v>16942851.350000001</v>
      </c>
      <c r="J62" s="111">
        <v>678000</v>
      </c>
      <c r="K62" s="66"/>
      <c r="L62" s="133" t="s">
        <v>135</v>
      </c>
      <c r="M62" s="144" t="s">
        <v>87</v>
      </c>
      <c r="N62" s="5"/>
    </row>
    <row r="63" spans="1:14" ht="20.100000000000001" customHeight="1" x14ac:dyDescent="0.35">
      <c r="A63" s="292">
        <v>36</v>
      </c>
      <c r="B63" s="79" t="s">
        <v>274</v>
      </c>
      <c r="C63" s="23" t="s">
        <v>11</v>
      </c>
      <c r="D63" s="36" t="s">
        <v>128</v>
      </c>
      <c r="E63" s="85">
        <v>0</v>
      </c>
      <c r="F63" s="85">
        <v>9</v>
      </c>
      <c r="G63" s="111">
        <v>0</v>
      </c>
      <c r="H63" s="111">
        <v>26972534.850000001</v>
      </c>
      <c r="I63" s="262">
        <v>587464.19999999995</v>
      </c>
      <c r="J63" s="262">
        <v>28004626.050000001</v>
      </c>
      <c r="K63" s="66"/>
      <c r="L63" s="291" t="s">
        <v>136</v>
      </c>
      <c r="M63" s="268" t="s">
        <v>80</v>
      </c>
      <c r="N63" s="5"/>
    </row>
    <row r="64" spans="1:14" ht="20.100000000000001" customHeight="1" thickBot="1" x14ac:dyDescent="0.4">
      <c r="A64" s="293"/>
      <c r="B64" s="49" t="s">
        <v>276</v>
      </c>
      <c r="C64" s="24" t="s">
        <v>11</v>
      </c>
      <c r="D64" s="38" t="s">
        <v>275</v>
      </c>
      <c r="E64" s="87">
        <v>3</v>
      </c>
      <c r="F64" s="87">
        <v>2</v>
      </c>
      <c r="G64" s="113">
        <f>390000+68253+129211.2</f>
        <v>587464.19999999995</v>
      </c>
      <c r="H64" s="113">
        <f>900000+132091.2</f>
        <v>1032091.2</v>
      </c>
      <c r="I64" s="263"/>
      <c r="J64" s="263"/>
      <c r="K64" s="69"/>
      <c r="L64" s="277"/>
      <c r="M64" s="269"/>
      <c r="N64" s="117"/>
    </row>
    <row r="65" spans="1:14" ht="27" customHeight="1" thickBot="1" x14ac:dyDescent="0.3">
      <c r="A65" s="159">
        <v>37</v>
      </c>
      <c r="B65" s="92" t="s">
        <v>137</v>
      </c>
      <c r="C65" s="26" t="s">
        <v>12</v>
      </c>
      <c r="D65" s="39" t="s">
        <v>277</v>
      </c>
      <c r="E65" s="21">
        <v>6</v>
      </c>
      <c r="F65" s="21">
        <v>0</v>
      </c>
      <c r="G65" s="110">
        <v>15568198</v>
      </c>
      <c r="H65" s="110">
        <v>0</v>
      </c>
      <c r="I65" s="110">
        <v>15568198</v>
      </c>
      <c r="J65" s="110">
        <v>0</v>
      </c>
      <c r="K65" s="21"/>
      <c r="L65" s="21" t="s">
        <v>138</v>
      </c>
      <c r="M65" s="28" t="s">
        <v>139</v>
      </c>
      <c r="N65" s="117"/>
    </row>
    <row r="66" spans="1:14" ht="20.100000000000001" customHeight="1" x14ac:dyDescent="0.35">
      <c r="A66" s="292">
        <v>38</v>
      </c>
      <c r="B66" s="48" t="s">
        <v>278</v>
      </c>
      <c r="C66" s="23" t="s">
        <v>18</v>
      </c>
      <c r="D66" s="36" t="s">
        <v>80</v>
      </c>
      <c r="E66" s="85">
        <v>6</v>
      </c>
      <c r="F66" s="85">
        <v>0</v>
      </c>
      <c r="G66" s="111">
        <v>598948.65</v>
      </c>
      <c r="H66" s="111">
        <v>0</v>
      </c>
      <c r="I66" s="262">
        <v>945359.65</v>
      </c>
      <c r="J66" s="262">
        <v>0</v>
      </c>
      <c r="K66" s="75"/>
      <c r="L66" s="291" t="s">
        <v>140</v>
      </c>
      <c r="M66" s="268" t="s">
        <v>141</v>
      </c>
      <c r="N66" s="117"/>
    </row>
    <row r="67" spans="1:14" ht="20.100000000000001" customHeight="1" thickBot="1" x14ac:dyDescent="0.4">
      <c r="A67" s="300"/>
      <c r="B67" s="80" t="s">
        <v>279</v>
      </c>
      <c r="C67" s="24" t="s">
        <v>15</v>
      </c>
      <c r="D67" s="82" t="s">
        <v>80</v>
      </c>
      <c r="E67" s="86">
        <v>2</v>
      </c>
      <c r="F67" s="86">
        <v>0</v>
      </c>
      <c r="G67" s="112">
        <v>346411</v>
      </c>
      <c r="H67" s="112">
        <v>0</v>
      </c>
      <c r="I67" s="266"/>
      <c r="J67" s="266"/>
      <c r="K67" s="134"/>
      <c r="L67" s="298"/>
      <c r="M67" s="309"/>
      <c r="N67" s="117"/>
    </row>
    <row r="68" spans="1:14" ht="22.5" customHeight="1" thickBot="1" x14ac:dyDescent="0.4">
      <c r="A68" s="25">
        <v>39</v>
      </c>
      <c r="B68" s="160" t="s">
        <v>142</v>
      </c>
      <c r="C68" s="26" t="s">
        <v>21</v>
      </c>
      <c r="D68" s="39" t="s">
        <v>277</v>
      </c>
      <c r="E68" s="21">
        <v>23</v>
      </c>
      <c r="F68" s="21">
        <v>0</v>
      </c>
      <c r="G68" s="110">
        <v>37593774.600000001</v>
      </c>
      <c r="H68" s="110">
        <v>0</v>
      </c>
      <c r="I68" s="110">
        <v>37593774.600000001</v>
      </c>
      <c r="J68" s="110">
        <v>0</v>
      </c>
      <c r="K68" s="21"/>
      <c r="L68" s="21" t="s">
        <v>143</v>
      </c>
      <c r="M68" s="28" t="s">
        <v>144</v>
      </c>
      <c r="N68" s="117"/>
    </row>
    <row r="69" spans="1:14" ht="24" customHeight="1" thickBot="1" x14ac:dyDescent="0.3">
      <c r="A69" s="25">
        <v>40</v>
      </c>
      <c r="B69" s="92" t="s">
        <v>145</v>
      </c>
      <c r="C69" s="26" t="s">
        <v>12</v>
      </c>
      <c r="D69" s="39" t="s">
        <v>107</v>
      </c>
      <c r="E69" s="21">
        <v>2</v>
      </c>
      <c r="F69" s="21">
        <v>0</v>
      </c>
      <c r="G69" s="110">
        <v>1706773.8</v>
      </c>
      <c r="H69" s="110">
        <v>0</v>
      </c>
      <c r="I69" s="110">
        <v>1706773.8</v>
      </c>
      <c r="J69" s="110">
        <v>0</v>
      </c>
      <c r="K69" s="21"/>
      <c r="L69" s="21" t="s">
        <v>146</v>
      </c>
      <c r="M69" s="28" t="s">
        <v>147</v>
      </c>
      <c r="N69" s="117"/>
    </row>
    <row r="70" spans="1:14" ht="20.100000000000001" customHeight="1" thickBot="1" x14ac:dyDescent="0.4">
      <c r="A70" s="142">
        <v>41</v>
      </c>
      <c r="B70" s="161" t="s">
        <v>149</v>
      </c>
      <c r="C70" s="60" t="s">
        <v>21</v>
      </c>
      <c r="D70" s="57" t="s">
        <v>280</v>
      </c>
      <c r="E70" s="134">
        <v>8</v>
      </c>
      <c r="F70" s="134">
        <v>0</v>
      </c>
      <c r="G70" s="112">
        <v>2271556.16</v>
      </c>
      <c r="H70" s="112">
        <v>0</v>
      </c>
      <c r="I70" s="112">
        <v>2271556.16</v>
      </c>
      <c r="J70" s="112">
        <v>0</v>
      </c>
      <c r="K70" s="134"/>
      <c r="L70" s="133" t="s">
        <v>148</v>
      </c>
      <c r="M70" s="143" t="s">
        <v>112</v>
      </c>
      <c r="N70" s="5"/>
    </row>
    <row r="71" spans="1:14" ht="20.100000000000001" customHeight="1" thickBot="1" x14ac:dyDescent="0.4">
      <c r="A71" s="25">
        <v>42</v>
      </c>
      <c r="B71" s="160" t="s">
        <v>150</v>
      </c>
      <c r="C71" s="26" t="s">
        <v>12</v>
      </c>
      <c r="D71" s="39" t="s">
        <v>152</v>
      </c>
      <c r="E71" s="21">
        <v>10</v>
      </c>
      <c r="F71" s="21">
        <v>0</v>
      </c>
      <c r="G71" s="110">
        <v>17530880.629999999</v>
      </c>
      <c r="H71" s="110">
        <v>0</v>
      </c>
      <c r="I71" s="110">
        <v>17530880.629999999</v>
      </c>
      <c r="J71" s="110">
        <v>0</v>
      </c>
      <c r="K71" s="21"/>
      <c r="L71" s="21" t="s">
        <v>151</v>
      </c>
      <c r="M71" s="28" t="s">
        <v>152</v>
      </c>
      <c r="N71" s="5"/>
    </row>
    <row r="72" spans="1:14" ht="20.100000000000001" customHeight="1" x14ac:dyDescent="0.35">
      <c r="A72" s="294">
        <v>43</v>
      </c>
      <c r="B72" s="62" t="s">
        <v>281</v>
      </c>
      <c r="C72" s="23" t="s">
        <v>13</v>
      </c>
      <c r="D72" s="46" t="s">
        <v>280</v>
      </c>
      <c r="E72" s="134">
        <v>2</v>
      </c>
      <c r="F72" s="134">
        <v>0</v>
      </c>
      <c r="G72" s="112">
        <f>450149.19+204987.6</f>
        <v>655136.79</v>
      </c>
      <c r="H72" s="112">
        <v>0</v>
      </c>
      <c r="I72" s="266">
        <v>889157.38</v>
      </c>
      <c r="J72" s="266">
        <v>4386564.49</v>
      </c>
      <c r="K72" s="75"/>
      <c r="L72" s="276" t="s">
        <v>153</v>
      </c>
      <c r="M72" s="278" t="s">
        <v>28</v>
      </c>
      <c r="N72" s="117"/>
    </row>
    <row r="73" spans="1:14" ht="20.100000000000001" customHeight="1" x14ac:dyDescent="0.35">
      <c r="A73" s="294"/>
      <c r="B73" s="62" t="s">
        <v>282</v>
      </c>
      <c r="C73" s="55" t="s">
        <v>19</v>
      </c>
      <c r="D73" s="46" t="s">
        <v>87</v>
      </c>
      <c r="E73" s="134">
        <v>0</v>
      </c>
      <c r="F73" s="134">
        <v>17</v>
      </c>
      <c r="G73" s="112">
        <v>0</v>
      </c>
      <c r="H73" s="112">
        <v>4055523.6900000004</v>
      </c>
      <c r="I73" s="266"/>
      <c r="J73" s="266"/>
      <c r="K73" s="139"/>
      <c r="L73" s="276"/>
      <c r="M73" s="278"/>
      <c r="N73" s="117"/>
    </row>
    <row r="74" spans="1:14" ht="20.100000000000001" customHeight="1" thickBot="1" x14ac:dyDescent="0.4">
      <c r="A74" s="300"/>
      <c r="B74" s="80" t="s">
        <v>283</v>
      </c>
      <c r="C74" s="81" t="s">
        <v>19</v>
      </c>
      <c r="D74" s="82" t="s">
        <v>152</v>
      </c>
      <c r="E74" s="86">
        <v>2</v>
      </c>
      <c r="F74" s="86">
        <v>2</v>
      </c>
      <c r="G74" s="112">
        <f>71042.7+162977.89</f>
        <v>234020.59000000003</v>
      </c>
      <c r="H74" s="112">
        <f>186040.8+145000</f>
        <v>331040.8</v>
      </c>
      <c r="I74" s="266"/>
      <c r="J74" s="266"/>
      <c r="K74" s="134"/>
      <c r="L74" s="298"/>
      <c r="M74" s="309"/>
      <c r="N74" s="5"/>
    </row>
    <row r="75" spans="1:14" ht="20.100000000000001" customHeight="1" x14ac:dyDescent="0.35">
      <c r="A75" s="292">
        <v>44</v>
      </c>
      <c r="B75" s="48" t="s">
        <v>284</v>
      </c>
      <c r="C75" s="23" t="s">
        <v>249</v>
      </c>
      <c r="D75" s="36" t="s">
        <v>139</v>
      </c>
      <c r="E75" s="123">
        <v>5</v>
      </c>
      <c r="F75" s="123">
        <v>5</v>
      </c>
      <c r="G75" s="114">
        <v>8959731</v>
      </c>
      <c r="H75" s="114">
        <v>2187392.6</v>
      </c>
      <c r="I75" s="304">
        <v>12047594.060000001</v>
      </c>
      <c r="J75" s="304">
        <v>2231942.6</v>
      </c>
      <c r="K75" s="123"/>
      <c r="L75" s="291" t="s">
        <v>154</v>
      </c>
      <c r="M75" s="268" t="s">
        <v>139</v>
      </c>
      <c r="N75" s="117"/>
    </row>
    <row r="76" spans="1:14" ht="25.5" customHeight="1" thickBot="1" x14ac:dyDescent="0.3">
      <c r="A76" s="293"/>
      <c r="B76" s="51" t="s">
        <v>285</v>
      </c>
      <c r="C76" s="24" t="s">
        <v>11</v>
      </c>
      <c r="D76" s="38" t="s">
        <v>107</v>
      </c>
      <c r="E76" s="125">
        <v>10</v>
      </c>
      <c r="F76" s="125">
        <v>1</v>
      </c>
      <c r="G76" s="141">
        <v>3087863.06</v>
      </c>
      <c r="H76" s="141">
        <v>44550</v>
      </c>
      <c r="I76" s="305"/>
      <c r="J76" s="305"/>
      <c r="K76" s="125"/>
      <c r="L76" s="277"/>
      <c r="M76" s="269"/>
      <c r="N76" s="117"/>
    </row>
    <row r="77" spans="1:14" ht="20.100000000000001" customHeight="1" thickBot="1" x14ac:dyDescent="0.4">
      <c r="A77" s="159">
        <v>45</v>
      </c>
      <c r="B77" s="160" t="s">
        <v>155</v>
      </c>
      <c r="C77" s="26" t="s">
        <v>21</v>
      </c>
      <c r="D77" s="39" t="s">
        <v>139</v>
      </c>
      <c r="E77" s="21">
        <v>1</v>
      </c>
      <c r="F77" s="21">
        <v>0</v>
      </c>
      <c r="G77" s="110">
        <v>2229280</v>
      </c>
      <c r="H77" s="110">
        <v>0</v>
      </c>
      <c r="I77" s="110">
        <v>2229280</v>
      </c>
      <c r="J77" s="110">
        <v>0</v>
      </c>
      <c r="K77" s="21"/>
      <c r="L77" s="21" t="s">
        <v>156</v>
      </c>
      <c r="M77" s="27" t="s">
        <v>157</v>
      </c>
      <c r="N77" s="117"/>
    </row>
    <row r="78" spans="1:14" ht="20.100000000000001" customHeight="1" thickBot="1" x14ac:dyDescent="0.4">
      <c r="A78" s="159">
        <v>46</v>
      </c>
      <c r="B78" s="160" t="s">
        <v>158</v>
      </c>
      <c r="C78" s="26" t="s">
        <v>12</v>
      </c>
      <c r="D78" s="39" t="s">
        <v>118</v>
      </c>
      <c r="E78" s="21">
        <v>3</v>
      </c>
      <c r="F78" s="21">
        <v>7</v>
      </c>
      <c r="G78" s="110">
        <v>1467746.82</v>
      </c>
      <c r="H78" s="110">
        <v>2409743.2000000002</v>
      </c>
      <c r="I78" s="110">
        <v>1467746.82</v>
      </c>
      <c r="J78" s="110">
        <v>2409743.2000000002</v>
      </c>
      <c r="K78" s="21"/>
      <c r="L78" s="21" t="s">
        <v>159</v>
      </c>
      <c r="M78" s="27" t="s">
        <v>118</v>
      </c>
      <c r="N78" s="5"/>
    </row>
    <row r="79" spans="1:14" ht="20.100000000000001" customHeight="1" x14ac:dyDescent="0.35">
      <c r="A79" s="256">
        <v>47</v>
      </c>
      <c r="B79" s="62" t="s">
        <v>286</v>
      </c>
      <c r="C79" s="23" t="s">
        <v>15</v>
      </c>
      <c r="D79" s="46" t="s">
        <v>157</v>
      </c>
      <c r="E79" s="86">
        <v>2</v>
      </c>
      <c r="F79" s="86">
        <v>0</v>
      </c>
      <c r="G79" s="112">
        <v>117270</v>
      </c>
      <c r="H79" s="112">
        <v>0</v>
      </c>
      <c r="I79" s="306">
        <v>4034022.73</v>
      </c>
      <c r="J79" s="306">
        <v>867587</v>
      </c>
      <c r="K79" s="75"/>
      <c r="L79" s="258" t="s">
        <v>162</v>
      </c>
      <c r="M79" s="260" t="s">
        <v>160</v>
      </c>
      <c r="N79" s="117"/>
    </row>
    <row r="80" spans="1:14" ht="20.100000000000001" customHeight="1" x14ac:dyDescent="0.3">
      <c r="A80" s="267"/>
      <c r="B80" s="150" t="s">
        <v>287</v>
      </c>
      <c r="C80" s="56" t="s">
        <v>31</v>
      </c>
      <c r="D80" s="57" t="s">
        <v>118</v>
      </c>
      <c r="E80" s="134">
        <v>4</v>
      </c>
      <c r="F80" s="134">
        <v>0</v>
      </c>
      <c r="G80" s="112">
        <v>3189272.73</v>
      </c>
      <c r="H80" s="112">
        <v>0</v>
      </c>
      <c r="I80" s="307"/>
      <c r="J80" s="307"/>
      <c r="K80" s="139"/>
      <c r="L80" s="264"/>
      <c r="M80" s="265"/>
      <c r="N80" s="117"/>
    </row>
    <row r="81" spans="1:14" ht="20.100000000000001" customHeight="1" x14ac:dyDescent="0.3">
      <c r="A81" s="267"/>
      <c r="B81" s="150" t="s">
        <v>288</v>
      </c>
      <c r="C81" s="22" t="s">
        <v>33</v>
      </c>
      <c r="D81" s="57" t="s">
        <v>157</v>
      </c>
      <c r="E81" s="134">
        <v>1</v>
      </c>
      <c r="F81" s="134">
        <v>0</v>
      </c>
      <c r="G81" s="112">
        <v>54280</v>
      </c>
      <c r="H81" s="112">
        <v>0</v>
      </c>
      <c r="I81" s="307"/>
      <c r="J81" s="307"/>
      <c r="K81" s="139"/>
      <c r="L81" s="264"/>
      <c r="M81" s="265"/>
      <c r="N81" s="117"/>
    </row>
    <row r="82" spans="1:14" ht="20.100000000000001" customHeight="1" thickBot="1" x14ac:dyDescent="0.35">
      <c r="A82" s="257"/>
      <c r="B82" s="150" t="s">
        <v>289</v>
      </c>
      <c r="C82" s="24" t="s">
        <v>22</v>
      </c>
      <c r="D82" s="38" t="s">
        <v>139</v>
      </c>
      <c r="E82" s="87">
        <v>1</v>
      </c>
      <c r="F82" s="87">
        <v>3</v>
      </c>
      <c r="G82" s="113">
        <v>673200</v>
      </c>
      <c r="H82" s="113">
        <v>867587</v>
      </c>
      <c r="I82" s="308"/>
      <c r="J82" s="308"/>
      <c r="K82" s="75"/>
      <c r="L82" s="259"/>
      <c r="M82" s="261"/>
      <c r="N82" s="117"/>
    </row>
    <row r="83" spans="1:14" ht="27" customHeight="1" thickBot="1" x14ac:dyDescent="0.3">
      <c r="A83" s="76">
        <v>48</v>
      </c>
      <c r="B83" s="50" t="s">
        <v>161</v>
      </c>
      <c r="C83" s="23" t="s">
        <v>21</v>
      </c>
      <c r="D83" s="36" t="s">
        <v>118</v>
      </c>
      <c r="E83" s="68">
        <v>4</v>
      </c>
      <c r="F83" s="68">
        <v>0</v>
      </c>
      <c r="G83" s="105">
        <v>1579080</v>
      </c>
      <c r="H83" s="105">
        <v>0</v>
      </c>
      <c r="I83" s="127">
        <v>1579080</v>
      </c>
      <c r="J83" s="127">
        <v>0</v>
      </c>
      <c r="K83" s="75"/>
      <c r="L83" s="21" t="s">
        <v>163</v>
      </c>
      <c r="M83" s="74" t="s">
        <v>112</v>
      </c>
      <c r="N83" s="117"/>
    </row>
    <row r="84" spans="1:14" ht="26.25" customHeight="1" thickBot="1" x14ac:dyDescent="0.3">
      <c r="A84" s="76">
        <v>49</v>
      </c>
      <c r="B84" s="50" t="s">
        <v>164</v>
      </c>
      <c r="C84" s="23" t="s">
        <v>21</v>
      </c>
      <c r="D84" s="36" t="s">
        <v>160</v>
      </c>
      <c r="E84" s="68">
        <v>5</v>
      </c>
      <c r="F84" s="68">
        <v>0</v>
      </c>
      <c r="G84" s="105">
        <v>42016879.649999999</v>
      </c>
      <c r="H84" s="105">
        <v>0</v>
      </c>
      <c r="I84" s="127">
        <v>42016879.649999999</v>
      </c>
      <c r="J84" s="127">
        <v>0</v>
      </c>
      <c r="K84" s="75"/>
      <c r="L84" s="21" t="s">
        <v>165</v>
      </c>
      <c r="M84" s="74" t="s">
        <v>160</v>
      </c>
      <c r="N84" s="5"/>
    </row>
    <row r="85" spans="1:14" ht="27" customHeight="1" thickBot="1" x14ac:dyDescent="0.3">
      <c r="A85" s="76">
        <v>50</v>
      </c>
      <c r="B85" s="84" t="s">
        <v>166</v>
      </c>
      <c r="C85" s="23" t="s">
        <v>21</v>
      </c>
      <c r="D85" s="36" t="s">
        <v>122</v>
      </c>
      <c r="E85" s="68">
        <v>8</v>
      </c>
      <c r="F85" s="68">
        <v>0</v>
      </c>
      <c r="G85" s="105">
        <v>47027086.75</v>
      </c>
      <c r="H85" s="105">
        <v>0</v>
      </c>
      <c r="I85" s="127">
        <v>47027086.75</v>
      </c>
      <c r="J85" s="127">
        <v>0</v>
      </c>
      <c r="K85" s="75"/>
      <c r="L85" s="21" t="s">
        <v>167</v>
      </c>
      <c r="M85" s="74" t="s">
        <v>96</v>
      </c>
      <c r="N85" s="5"/>
    </row>
    <row r="86" spans="1:14" ht="20.100000000000001" customHeight="1" x14ac:dyDescent="0.35">
      <c r="A86" s="292">
        <v>51</v>
      </c>
      <c r="B86" s="48" t="s">
        <v>290</v>
      </c>
      <c r="C86" s="23" t="s">
        <v>20</v>
      </c>
      <c r="D86" s="36" t="s">
        <v>169</v>
      </c>
      <c r="E86" s="85">
        <v>1</v>
      </c>
      <c r="F86" s="85">
        <v>3</v>
      </c>
      <c r="G86" s="111">
        <v>857280</v>
      </c>
      <c r="H86" s="111">
        <f>600000+35000+356400</f>
        <v>991400</v>
      </c>
      <c r="I86" s="262">
        <v>1396500.5</v>
      </c>
      <c r="J86" s="262">
        <v>8414620.0700000003</v>
      </c>
      <c r="K86" s="75"/>
      <c r="L86" s="291" t="s">
        <v>168</v>
      </c>
      <c r="M86" s="268" t="s">
        <v>169</v>
      </c>
      <c r="N86" s="5"/>
    </row>
    <row r="87" spans="1:14" ht="20.100000000000001" customHeight="1" x14ac:dyDescent="0.35">
      <c r="A87" s="294"/>
      <c r="B87" s="62" t="s">
        <v>291</v>
      </c>
      <c r="C87" s="22" t="s">
        <v>26</v>
      </c>
      <c r="D87" s="46" t="s">
        <v>122</v>
      </c>
      <c r="E87" s="134">
        <v>1</v>
      </c>
      <c r="F87" s="134">
        <v>2</v>
      </c>
      <c r="G87" s="112">
        <v>90000</v>
      </c>
      <c r="H87" s="112">
        <f>64847+66000</f>
        <v>130847</v>
      </c>
      <c r="I87" s="266"/>
      <c r="J87" s="266"/>
      <c r="K87" s="139"/>
      <c r="L87" s="276"/>
      <c r="M87" s="278"/>
      <c r="N87" s="5"/>
    </row>
    <row r="88" spans="1:14" ht="20.100000000000001" customHeight="1" x14ac:dyDescent="0.35">
      <c r="A88" s="294"/>
      <c r="B88" s="62" t="s">
        <v>292</v>
      </c>
      <c r="C88" s="22" t="s">
        <v>30</v>
      </c>
      <c r="D88" s="46" t="s">
        <v>169</v>
      </c>
      <c r="E88" s="134">
        <v>1</v>
      </c>
      <c r="F88" s="134">
        <v>0</v>
      </c>
      <c r="G88" s="112">
        <v>346920</v>
      </c>
      <c r="H88" s="112">
        <v>0</v>
      </c>
      <c r="I88" s="266"/>
      <c r="J88" s="266"/>
      <c r="K88" s="139"/>
      <c r="L88" s="276"/>
      <c r="M88" s="278"/>
      <c r="N88" s="117"/>
    </row>
    <row r="89" spans="1:14" ht="20.100000000000001" customHeight="1" x14ac:dyDescent="0.35">
      <c r="A89" s="294"/>
      <c r="B89" s="62" t="s">
        <v>293</v>
      </c>
      <c r="C89" s="22" t="s">
        <v>25</v>
      </c>
      <c r="D89" s="46" t="s">
        <v>169</v>
      </c>
      <c r="E89" s="134">
        <v>2</v>
      </c>
      <c r="F89" s="134">
        <v>0</v>
      </c>
      <c r="G89" s="112">
        <v>102300.5</v>
      </c>
      <c r="H89" s="112">
        <v>0</v>
      </c>
      <c r="I89" s="266"/>
      <c r="J89" s="266"/>
      <c r="K89" s="139"/>
      <c r="L89" s="276"/>
      <c r="M89" s="278"/>
      <c r="N89" s="117"/>
    </row>
    <row r="90" spans="1:14" ht="20.100000000000001" customHeight="1" thickBot="1" x14ac:dyDescent="0.4">
      <c r="A90" s="301"/>
      <c r="B90" s="62" t="s">
        <v>294</v>
      </c>
      <c r="C90" s="22" t="s">
        <v>19</v>
      </c>
      <c r="D90" s="37" t="s">
        <v>122</v>
      </c>
      <c r="E90" s="86">
        <v>0</v>
      </c>
      <c r="F90" s="86">
        <v>22</v>
      </c>
      <c r="G90" s="112">
        <v>0</v>
      </c>
      <c r="H90" s="112">
        <v>7292373.0700000003</v>
      </c>
      <c r="I90" s="266"/>
      <c r="J90" s="266"/>
      <c r="K90" s="75"/>
      <c r="L90" s="299"/>
      <c r="M90" s="310"/>
      <c r="N90" s="117"/>
    </row>
    <row r="91" spans="1:14" ht="25.5" customHeight="1" thickBot="1" x14ac:dyDescent="0.3">
      <c r="A91" s="130">
        <v>52</v>
      </c>
      <c r="B91" s="59" t="s">
        <v>170</v>
      </c>
      <c r="C91" s="60" t="s">
        <v>12</v>
      </c>
      <c r="D91" s="61" t="s">
        <v>172</v>
      </c>
      <c r="E91" s="68">
        <v>3</v>
      </c>
      <c r="F91" s="68">
        <v>1</v>
      </c>
      <c r="G91" s="105">
        <v>3200596.71</v>
      </c>
      <c r="H91" s="105">
        <v>90000</v>
      </c>
      <c r="I91" s="171">
        <v>3200596.71</v>
      </c>
      <c r="J91" s="171">
        <v>90000</v>
      </c>
      <c r="K91" s="134"/>
      <c r="L91" s="133" t="s">
        <v>171</v>
      </c>
      <c r="M91" s="131" t="s">
        <v>172</v>
      </c>
      <c r="N91" s="117"/>
    </row>
    <row r="92" spans="1:14" ht="25.5" customHeight="1" x14ac:dyDescent="0.25">
      <c r="A92" s="292">
        <v>53</v>
      </c>
      <c r="B92" s="50" t="s">
        <v>295</v>
      </c>
      <c r="C92" s="23" t="s">
        <v>16</v>
      </c>
      <c r="D92" s="36" t="s">
        <v>172</v>
      </c>
      <c r="E92" s="123">
        <v>1</v>
      </c>
      <c r="F92" s="123">
        <v>0</v>
      </c>
      <c r="G92" s="140">
        <v>94997</v>
      </c>
      <c r="H92" s="140">
        <v>0</v>
      </c>
      <c r="I92" s="302">
        <v>380409.29</v>
      </c>
      <c r="J92" s="304">
        <v>0</v>
      </c>
      <c r="K92" s="123"/>
      <c r="L92" s="291" t="s">
        <v>173</v>
      </c>
      <c r="M92" s="268" t="s">
        <v>174</v>
      </c>
      <c r="N92" s="5"/>
    </row>
    <row r="93" spans="1:14" ht="25.5" customHeight="1" thickBot="1" x14ac:dyDescent="0.3">
      <c r="A93" s="293"/>
      <c r="B93" s="51" t="s">
        <v>296</v>
      </c>
      <c r="C93" s="24" t="s">
        <v>24</v>
      </c>
      <c r="D93" s="38" t="s">
        <v>169</v>
      </c>
      <c r="E93" s="125">
        <v>3</v>
      </c>
      <c r="F93" s="125">
        <v>0</v>
      </c>
      <c r="G93" s="141">
        <f>59608.94+182772.88+43030.47</f>
        <v>285412.29000000004</v>
      </c>
      <c r="H93" s="141">
        <v>0</v>
      </c>
      <c r="I93" s="275"/>
      <c r="J93" s="305"/>
      <c r="K93" s="125"/>
      <c r="L93" s="277"/>
      <c r="M93" s="269"/>
      <c r="N93" s="117"/>
    </row>
    <row r="94" spans="1:14" ht="25.5" customHeight="1" thickBot="1" x14ac:dyDescent="0.3">
      <c r="A94" s="136">
        <v>54</v>
      </c>
      <c r="B94" s="83" t="s">
        <v>175</v>
      </c>
      <c r="C94" s="23" t="s">
        <v>21</v>
      </c>
      <c r="D94" s="46" t="s">
        <v>174</v>
      </c>
      <c r="E94" s="134">
        <v>7</v>
      </c>
      <c r="F94" s="134">
        <v>0</v>
      </c>
      <c r="G94" s="128">
        <v>11114478.869999999</v>
      </c>
      <c r="H94" s="128">
        <v>0</v>
      </c>
      <c r="I94" s="128">
        <v>11114478.869999999</v>
      </c>
      <c r="J94" s="128">
        <v>0</v>
      </c>
      <c r="K94" s="139"/>
      <c r="L94" s="133" t="s">
        <v>176</v>
      </c>
      <c r="M94" s="137" t="s">
        <v>174</v>
      </c>
      <c r="N94" s="117"/>
    </row>
    <row r="95" spans="1:14" ht="25.5" customHeight="1" thickBot="1" x14ac:dyDescent="0.3">
      <c r="A95" s="130">
        <v>55</v>
      </c>
      <c r="B95" s="59" t="s">
        <v>177</v>
      </c>
      <c r="C95" s="60" t="s">
        <v>21</v>
      </c>
      <c r="D95" s="61" t="s">
        <v>297</v>
      </c>
      <c r="E95" s="133">
        <v>2</v>
      </c>
      <c r="F95" s="133">
        <v>0</v>
      </c>
      <c r="G95" s="127">
        <v>12035397.5</v>
      </c>
      <c r="H95" s="127">
        <v>0</v>
      </c>
      <c r="I95" s="127">
        <v>12035397.5</v>
      </c>
      <c r="J95" s="127">
        <v>0</v>
      </c>
      <c r="K95" s="134"/>
      <c r="L95" s="133" t="s">
        <v>178</v>
      </c>
      <c r="M95" s="131" t="s">
        <v>144</v>
      </c>
      <c r="N95" s="5"/>
    </row>
    <row r="96" spans="1:14" ht="20.100000000000001" customHeight="1" thickBot="1" x14ac:dyDescent="0.4">
      <c r="A96" s="25">
        <v>56</v>
      </c>
      <c r="B96" s="160" t="s">
        <v>179</v>
      </c>
      <c r="C96" s="26" t="s">
        <v>12</v>
      </c>
      <c r="D96" s="39" t="s">
        <v>181</v>
      </c>
      <c r="E96" s="21">
        <v>3</v>
      </c>
      <c r="F96" s="21">
        <v>0</v>
      </c>
      <c r="G96" s="110">
        <v>5614764.5</v>
      </c>
      <c r="H96" s="110">
        <v>0</v>
      </c>
      <c r="I96" s="110">
        <v>5614764.5</v>
      </c>
      <c r="J96" s="110">
        <v>0</v>
      </c>
      <c r="K96" s="21"/>
      <c r="L96" s="21" t="s">
        <v>180</v>
      </c>
      <c r="M96" s="27" t="s">
        <v>181</v>
      </c>
      <c r="N96" s="117"/>
    </row>
    <row r="97" spans="1:14" ht="20.100000000000001" customHeight="1" x14ac:dyDescent="0.35">
      <c r="A97" s="256">
        <v>57</v>
      </c>
      <c r="B97" s="48" t="s">
        <v>298</v>
      </c>
      <c r="C97" s="23" t="s">
        <v>15</v>
      </c>
      <c r="D97" s="36" t="s">
        <v>169</v>
      </c>
      <c r="E97" s="133">
        <v>0</v>
      </c>
      <c r="F97" s="133">
        <v>5</v>
      </c>
      <c r="G97" s="111">
        <v>0</v>
      </c>
      <c r="H97" s="111">
        <v>900580</v>
      </c>
      <c r="I97" s="262">
        <v>3216559.91</v>
      </c>
      <c r="J97" s="262">
        <v>900580</v>
      </c>
      <c r="K97" s="123"/>
      <c r="L97" s="258" t="s">
        <v>182</v>
      </c>
      <c r="M97" s="260" t="s">
        <v>132</v>
      </c>
      <c r="N97" s="5"/>
    </row>
    <row r="98" spans="1:14" ht="20.100000000000001" customHeight="1" x14ac:dyDescent="0.35">
      <c r="A98" s="267"/>
      <c r="B98" s="62" t="s">
        <v>299</v>
      </c>
      <c r="C98" s="55" t="s">
        <v>234</v>
      </c>
      <c r="D98" s="46" t="s">
        <v>297</v>
      </c>
      <c r="E98" s="134">
        <v>11</v>
      </c>
      <c r="F98" s="134">
        <v>0</v>
      </c>
      <c r="G98" s="112">
        <v>2483564.4099999997</v>
      </c>
      <c r="H98" s="112">
        <v>0</v>
      </c>
      <c r="I98" s="266"/>
      <c r="J98" s="266"/>
      <c r="K98" s="139"/>
      <c r="L98" s="264"/>
      <c r="M98" s="265"/>
      <c r="N98" s="5"/>
    </row>
    <row r="99" spans="1:14" ht="20.100000000000001" customHeight="1" thickBot="1" x14ac:dyDescent="0.4">
      <c r="A99" s="257"/>
      <c r="B99" s="158" t="s">
        <v>300</v>
      </c>
      <c r="C99" s="55" t="s">
        <v>11</v>
      </c>
      <c r="D99" s="53" t="s">
        <v>174</v>
      </c>
      <c r="E99" s="135">
        <v>2</v>
      </c>
      <c r="F99" s="135">
        <v>0</v>
      </c>
      <c r="G99" s="113">
        <v>732995.5</v>
      </c>
      <c r="H99" s="113">
        <v>0</v>
      </c>
      <c r="I99" s="263"/>
      <c r="J99" s="263"/>
      <c r="K99" s="135"/>
      <c r="L99" s="259"/>
      <c r="M99" s="261"/>
      <c r="N99" s="117"/>
    </row>
    <row r="100" spans="1:14" ht="20.100000000000001" customHeight="1" thickBot="1" x14ac:dyDescent="0.4">
      <c r="A100" s="25">
        <v>58</v>
      </c>
      <c r="B100" s="160" t="s">
        <v>183</v>
      </c>
      <c r="C100" s="26" t="s">
        <v>21</v>
      </c>
      <c r="D100" s="39" t="s">
        <v>301</v>
      </c>
      <c r="E100" s="21">
        <v>9</v>
      </c>
      <c r="F100" s="21">
        <v>0</v>
      </c>
      <c r="G100" s="110">
        <v>10209234.279999999</v>
      </c>
      <c r="H100" s="110">
        <v>0</v>
      </c>
      <c r="I100" s="110">
        <v>10209234.279999999</v>
      </c>
      <c r="J100" s="110">
        <v>0</v>
      </c>
      <c r="K100" s="21"/>
      <c r="L100" s="21" t="s">
        <v>184</v>
      </c>
      <c r="M100" s="28" t="s">
        <v>112</v>
      </c>
      <c r="N100" s="5"/>
    </row>
    <row r="101" spans="1:14" ht="20.100000000000001" customHeight="1" thickBot="1" x14ac:dyDescent="0.4">
      <c r="A101" s="25">
        <v>59</v>
      </c>
      <c r="B101" s="160" t="s">
        <v>185</v>
      </c>
      <c r="C101" s="26" t="s">
        <v>21</v>
      </c>
      <c r="D101" s="39" t="s">
        <v>187</v>
      </c>
      <c r="E101" s="21">
        <v>9</v>
      </c>
      <c r="F101" s="21">
        <v>0</v>
      </c>
      <c r="G101" s="110">
        <v>10925722</v>
      </c>
      <c r="H101" s="110">
        <v>0</v>
      </c>
      <c r="I101" s="110">
        <v>10925722</v>
      </c>
      <c r="J101" s="110">
        <v>0</v>
      </c>
      <c r="K101" s="21"/>
      <c r="L101" s="21" t="s">
        <v>186</v>
      </c>
      <c r="M101" s="28" t="s">
        <v>187</v>
      </c>
      <c r="N101" s="5"/>
    </row>
    <row r="102" spans="1:14" ht="20.100000000000001" customHeight="1" thickBot="1" x14ac:dyDescent="0.4">
      <c r="A102" s="130">
        <v>60</v>
      </c>
      <c r="B102" s="162" t="s">
        <v>188</v>
      </c>
      <c r="C102" s="60" t="s">
        <v>21</v>
      </c>
      <c r="D102" s="61" t="s">
        <v>190</v>
      </c>
      <c r="E102" s="133">
        <v>17</v>
      </c>
      <c r="F102" s="133">
        <v>0</v>
      </c>
      <c r="G102" s="111">
        <v>3917296</v>
      </c>
      <c r="H102" s="111">
        <v>0</v>
      </c>
      <c r="I102" s="111">
        <v>3917296</v>
      </c>
      <c r="J102" s="111">
        <v>0</v>
      </c>
      <c r="K102" s="133"/>
      <c r="L102" s="133" t="s">
        <v>189</v>
      </c>
      <c r="M102" s="131" t="s">
        <v>190</v>
      </c>
      <c r="N102" s="5"/>
    </row>
    <row r="103" spans="1:14" ht="20.100000000000001" customHeight="1" x14ac:dyDescent="0.35">
      <c r="A103" s="292">
        <v>61</v>
      </c>
      <c r="B103" s="48" t="s">
        <v>302</v>
      </c>
      <c r="C103" s="23" t="s">
        <v>15</v>
      </c>
      <c r="D103" s="36" t="s">
        <v>187</v>
      </c>
      <c r="E103" s="123">
        <v>3</v>
      </c>
      <c r="F103" s="123">
        <v>0</v>
      </c>
      <c r="G103" s="114">
        <v>696832</v>
      </c>
      <c r="H103" s="114">
        <v>0</v>
      </c>
      <c r="I103" s="304">
        <v>1099060</v>
      </c>
      <c r="J103" s="302">
        <v>115550</v>
      </c>
      <c r="K103" s="123"/>
      <c r="L103" s="291" t="s">
        <v>191</v>
      </c>
      <c r="M103" s="268" t="s">
        <v>93</v>
      </c>
      <c r="N103" s="5"/>
    </row>
    <row r="104" spans="1:14" ht="20.100000000000001" customHeight="1" x14ac:dyDescent="0.35">
      <c r="A104" s="301"/>
      <c r="B104" s="45" t="s">
        <v>303</v>
      </c>
      <c r="C104" s="55" t="s">
        <v>204</v>
      </c>
      <c r="D104" s="37" t="s">
        <v>301</v>
      </c>
      <c r="E104" s="124">
        <v>1</v>
      </c>
      <c r="F104" s="124">
        <v>1</v>
      </c>
      <c r="G104" s="115">
        <v>105228</v>
      </c>
      <c r="H104" s="115">
        <v>115550</v>
      </c>
      <c r="I104" s="311"/>
      <c r="J104" s="303"/>
      <c r="K104" s="124"/>
      <c r="L104" s="299"/>
      <c r="M104" s="310"/>
      <c r="N104" s="117"/>
    </row>
    <row r="105" spans="1:14" ht="20.100000000000001" customHeight="1" x14ac:dyDescent="0.35">
      <c r="A105" s="301"/>
      <c r="B105" s="45" t="s">
        <v>304</v>
      </c>
      <c r="C105" s="55" t="s">
        <v>22</v>
      </c>
      <c r="D105" s="37" t="s">
        <v>190</v>
      </c>
      <c r="E105" s="124">
        <v>1</v>
      </c>
      <c r="F105" s="124">
        <v>0</v>
      </c>
      <c r="G105" s="115">
        <v>73000</v>
      </c>
      <c r="H105" s="115">
        <v>0</v>
      </c>
      <c r="I105" s="311"/>
      <c r="J105" s="303"/>
      <c r="K105" s="124"/>
      <c r="L105" s="299"/>
      <c r="M105" s="310"/>
      <c r="N105" s="5"/>
    </row>
    <row r="106" spans="1:14" ht="20.100000000000001" customHeight="1" thickBot="1" x14ac:dyDescent="0.4">
      <c r="A106" s="293"/>
      <c r="B106" s="49" t="s">
        <v>305</v>
      </c>
      <c r="C106" s="55" t="s">
        <v>11</v>
      </c>
      <c r="D106" s="38" t="s">
        <v>181</v>
      </c>
      <c r="E106" s="125">
        <v>1</v>
      </c>
      <c r="F106" s="125">
        <v>0</v>
      </c>
      <c r="G106" s="109">
        <v>224000</v>
      </c>
      <c r="H106" s="109"/>
      <c r="I106" s="305"/>
      <c r="J106" s="275"/>
      <c r="K106" s="125"/>
      <c r="L106" s="277"/>
      <c r="M106" s="269"/>
      <c r="N106" s="117"/>
    </row>
    <row r="107" spans="1:14" ht="20.100000000000001" customHeight="1" thickBot="1" x14ac:dyDescent="0.4">
      <c r="A107" s="25">
        <v>62</v>
      </c>
      <c r="B107" s="160" t="s">
        <v>192</v>
      </c>
      <c r="C107" s="26" t="s">
        <v>12</v>
      </c>
      <c r="D107" s="39" t="s">
        <v>306</v>
      </c>
      <c r="E107" s="21">
        <v>4</v>
      </c>
      <c r="F107" s="21">
        <v>1</v>
      </c>
      <c r="G107" s="110">
        <v>8627817.6999999993</v>
      </c>
      <c r="H107" s="110">
        <v>135000</v>
      </c>
      <c r="I107" s="110">
        <v>8627817.6999999993</v>
      </c>
      <c r="J107" s="110">
        <v>135000</v>
      </c>
      <c r="K107" s="21"/>
      <c r="L107" s="21" t="s">
        <v>193</v>
      </c>
      <c r="M107" s="28" t="s">
        <v>96</v>
      </c>
      <c r="N107" s="5"/>
    </row>
    <row r="108" spans="1:14" ht="20.100000000000001" customHeight="1" x14ac:dyDescent="0.35">
      <c r="A108" s="256">
        <v>63</v>
      </c>
      <c r="B108" s="48" t="s">
        <v>307</v>
      </c>
      <c r="C108" s="23" t="s">
        <v>23</v>
      </c>
      <c r="D108" s="36" t="s">
        <v>93</v>
      </c>
      <c r="E108" s="133">
        <v>3</v>
      </c>
      <c r="F108" s="133">
        <v>0</v>
      </c>
      <c r="G108" s="111">
        <v>528000</v>
      </c>
      <c r="H108" s="111">
        <v>0</v>
      </c>
      <c r="I108" s="312">
        <v>3239124.05</v>
      </c>
      <c r="J108" s="312">
        <v>89351</v>
      </c>
      <c r="K108" s="123"/>
      <c r="L108" s="258" t="s">
        <v>194</v>
      </c>
      <c r="M108" s="260" t="s">
        <v>132</v>
      </c>
      <c r="N108" s="5"/>
    </row>
    <row r="109" spans="1:14" ht="20.100000000000001" customHeight="1" thickBot="1" x14ac:dyDescent="0.4">
      <c r="A109" s="257"/>
      <c r="B109" s="158" t="s">
        <v>308</v>
      </c>
      <c r="C109" s="55" t="s">
        <v>249</v>
      </c>
      <c r="D109" s="53" t="s">
        <v>306</v>
      </c>
      <c r="E109" s="135">
        <v>6</v>
      </c>
      <c r="F109" s="135">
        <v>1</v>
      </c>
      <c r="G109" s="113">
        <v>2711124.05</v>
      </c>
      <c r="H109" s="113">
        <v>89351</v>
      </c>
      <c r="I109" s="313"/>
      <c r="J109" s="313"/>
      <c r="K109" s="135"/>
      <c r="L109" s="259"/>
      <c r="M109" s="261"/>
      <c r="N109" s="117"/>
    </row>
    <row r="110" spans="1:14" ht="20.100000000000001" customHeight="1" thickBot="1" x14ac:dyDescent="0.4">
      <c r="A110" s="25">
        <v>64</v>
      </c>
      <c r="B110" s="160" t="s">
        <v>195</v>
      </c>
      <c r="C110" s="26" t="s">
        <v>21</v>
      </c>
      <c r="D110" s="39" t="s">
        <v>306</v>
      </c>
      <c r="E110" s="21">
        <v>12</v>
      </c>
      <c r="F110" s="21">
        <v>1</v>
      </c>
      <c r="G110" s="110">
        <v>19825564.949999999</v>
      </c>
      <c r="H110" s="110">
        <v>2044500</v>
      </c>
      <c r="I110" s="110">
        <v>19825564.949999999</v>
      </c>
      <c r="J110" s="110">
        <v>2044500</v>
      </c>
      <c r="K110" s="21"/>
      <c r="L110" s="21" t="s">
        <v>196</v>
      </c>
      <c r="M110" s="28" t="s">
        <v>197</v>
      </c>
      <c r="N110" s="5"/>
    </row>
    <row r="111" spans="1:14" ht="20.100000000000001" customHeight="1" thickBot="1" x14ac:dyDescent="0.4">
      <c r="A111" s="25">
        <v>65</v>
      </c>
      <c r="B111" s="160" t="s">
        <v>198</v>
      </c>
      <c r="C111" s="26" t="s">
        <v>17</v>
      </c>
      <c r="D111" s="39" t="s">
        <v>80</v>
      </c>
      <c r="E111" s="21">
        <v>4</v>
      </c>
      <c r="F111" s="21">
        <v>0</v>
      </c>
      <c r="G111" s="110">
        <v>3137393.31</v>
      </c>
      <c r="H111" s="110">
        <v>0</v>
      </c>
      <c r="I111" s="110">
        <v>3137393.31</v>
      </c>
      <c r="J111" s="110">
        <v>0</v>
      </c>
      <c r="K111" s="21"/>
      <c r="L111" s="21" t="s">
        <v>199</v>
      </c>
      <c r="M111" s="28" t="s">
        <v>96</v>
      </c>
      <c r="N111" s="5"/>
    </row>
    <row r="112" spans="1:14" ht="20.100000000000001" customHeight="1" x14ac:dyDescent="0.35">
      <c r="A112" s="256">
        <v>66</v>
      </c>
      <c r="B112" s="48" t="s">
        <v>309</v>
      </c>
      <c r="C112" s="23" t="s">
        <v>21</v>
      </c>
      <c r="D112" s="36" t="s">
        <v>96</v>
      </c>
      <c r="E112" s="133">
        <v>3</v>
      </c>
      <c r="F112" s="133">
        <v>0</v>
      </c>
      <c r="G112" s="111">
        <v>364660</v>
      </c>
      <c r="H112" s="111">
        <v>0</v>
      </c>
      <c r="I112" s="262">
        <v>4013918.15</v>
      </c>
      <c r="J112" s="262">
        <v>0</v>
      </c>
      <c r="K112" s="123"/>
      <c r="L112" s="258" t="s">
        <v>200</v>
      </c>
      <c r="M112" s="260" t="s">
        <v>197</v>
      </c>
      <c r="N112" s="117"/>
    </row>
    <row r="113" spans="1:14" ht="20.100000000000001" customHeight="1" thickBot="1" x14ac:dyDescent="0.4">
      <c r="A113" s="257"/>
      <c r="B113" s="158" t="s">
        <v>310</v>
      </c>
      <c r="C113" s="55" t="s">
        <v>18</v>
      </c>
      <c r="D113" s="53" t="s">
        <v>187</v>
      </c>
      <c r="E113" s="135">
        <v>2</v>
      </c>
      <c r="F113" s="135">
        <v>0</v>
      </c>
      <c r="G113" s="113">
        <v>3649258.15</v>
      </c>
      <c r="H113" s="113">
        <v>0</v>
      </c>
      <c r="I113" s="263"/>
      <c r="J113" s="263"/>
      <c r="K113" s="135"/>
      <c r="L113" s="259"/>
      <c r="M113" s="261"/>
      <c r="N113" s="5"/>
    </row>
    <row r="114" spans="1:14" ht="20.100000000000001" customHeight="1" x14ac:dyDescent="0.35">
      <c r="A114" s="256">
        <v>67</v>
      </c>
      <c r="B114" s="48" t="s">
        <v>311</v>
      </c>
      <c r="C114" s="23" t="s">
        <v>27</v>
      </c>
      <c r="D114" s="36" t="s">
        <v>312</v>
      </c>
      <c r="E114" s="133">
        <v>2</v>
      </c>
      <c r="F114" s="133">
        <v>0</v>
      </c>
      <c r="G114" s="111">
        <v>1261426.92</v>
      </c>
      <c r="H114" s="111">
        <v>0</v>
      </c>
      <c r="I114" s="262">
        <v>4706057.92</v>
      </c>
      <c r="J114" s="262">
        <v>10678092.039999999</v>
      </c>
      <c r="K114" s="123"/>
      <c r="L114" s="258" t="s">
        <v>201</v>
      </c>
      <c r="M114" s="260" t="s">
        <v>112</v>
      </c>
      <c r="N114" s="117"/>
    </row>
    <row r="115" spans="1:14" ht="20.100000000000001" customHeight="1" thickBot="1" x14ac:dyDescent="0.4">
      <c r="A115" s="257"/>
      <c r="B115" s="158" t="s">
        <v>313</v>
      </c>
      <c r="C115" s="52" t="s">
        <v>19</v>
      </c>
      <c r="D115" s="53" t="s">
        <v>312</v>
      </c>
      <c r="E115" s="135">
        <v>2</v>
      </c>
      <c r="F115" s="135">
        <v>11</v>
      </c>
      <c r="G115" s="113">
        <v>3444631</v>
      </c>
      <c r="H115" s="113">
        <f>+J114</f>
        <v>10678092.039999999</v>
      </c>
      <c r="I115" s="263"/>
      <c r="J115" s="263"/>
      <c r="K115" s="135"/>
      <c r="L115" s="259"/>
      <c r="M115" s="261"/>
      <c r="N115" s="117"/>
    </row>
    <row r="116" spans="1:14" ht="20.100000000000001" customHeight="1" thickBot="1" x14ac:dyDescent="0.4">
      <c r="A116" s="25">
        <v>68</v>
      </c>
      <c r="B116" s="160" t="s">
        <v>202</v>
      </c>
      <c r="C116" s="26" t="s">
        <v>12</v>
      </c>
      <c r="D116" s="39" t="s">
        <v>112</v>
      </c>
      <c r="E116" s="21">
        <v>3</v>
      </c>
      <c r="F116" s="21">
        <v>0</v>
      </c>
      <c r="G116" s="110">
        <v>2079380</v>
      </c>
      <c r="H116" s="110">
        <v>0</v>
      </c>
      <c r="I116" s="110">
        <v>2079380</v>
      </c>
      <c r="J116" s="110">
        <v>0</v>
      </c>
      <c r="K116" s="21"/>
      <c r="L116" s="21" t="s">
        <v>203</v>
      </c>
      <c r="M116" s="28" t="s">
        <v>112</v>
      </c>
      <c r="N116" s="117"/>
    </row>
    <row r="117" spans="1:14" ht="20.100000000000001" customHeight="1" thickBot="1" x14ac:dyDescent="0.4">
      <c r="A117" s="25">
        <v>69</v>
      </c>
      <c r="B117" s="160" t="s">
        <v>314</v>
      </c>
      <c r="C117" s="26" t="s">
        <v>204</v>
      </c>
      <c r="D117" s="39" t="s">
        <v>112</v>
      </c>
      <c r="E117" s="21">
        <v>1</v>
      </c>
      <c r="F117" s="21">
        <v>0</v>
      </c>
      <c r="G117" s="110">
        <v>116600</v>
      </c>
      <c r="H117" s="110">
        <v>0</v>
      </c>
      <c r="I117" s="110">
        <v>116600</v>
      </c>
      <c r="J117" s="110">
        <v>0</v>
      </c>
      <c r="K117" s="21"/>
      <c r="L117" s="21" t="s">
        <v>205</v>
      </c>
      <c r="M117" s="28" t="s">
        <v>206</v>
      </c>
      <c r="N117" s="5"/>
    </row>
    <row r="118" spans="1:14" ht="20.100000000000001" customHeight="1" thickBot="1" x14ac:dyDescent="0.4">
      <c r="A118" s="25">
        <v>70</v>
      </c>
      <c r="B118" s="160" t="s">
        <v>207</v>
      </c>
      <c r="C118" s="26" t="s">
        <v>21</v>
      </c>
      <c r="D118" s="39" t="s">
        <v>206</v>
      </c>
      <c r="E118" s="21">
        <v>2</v>
      </c>
      <c r="F118" s="21">
        <v>0</v>
      </c>
      <c r="G118" s="110">
        <v>283410</v>
      </c>
      <c r="H118" s="110">
        <v>0</v>
      </c>
      <c r="I118" s="110">
        <v>283410</v>
      </c>
      <c r="J118" s="110">
        <v>0</v>
      </c>
      <c r="K118" s="21"/>
      <c r="L118" s="21" t="s">
        <v>208</v>
      </c>
      <c r="M118" s="28" t="s">
        <v>206</v>
      </c>
      <c r="N118" s="5"/>
    </row>
    <row r="119" spans="1:14" ht="20.100000000000001" customHeight="1" thickBot="1" x14ac:dyDescent="0.4">
      <c r="A119" s="25">
        <v>71</v>
      </c>
      <c r="B119" s="160" t="s">
        <v>209</v>
      </c>
      <c r="C119" s="26" t="s">
        <v>12</v>
      </c>
      <c r="D119" s="39" t="s">
        <v>312</v>
      </c>
      <c r="E119" s="21">
        <v>2</v>
      </c>
      <c r="F119" s="21">
        <v>2</v>
      </c>
      <c r="G119" s="110">
        <v>180000</v>
      </c>
      <c r="H119" s="110">
        <v>132000</v>
      </c>
      <c r="I119" s="110">
        <v>180000</v>
      </c>
      <c r="J119" s="110">
        <v>132000</v>
      </c>
      <c r="K119" s="21"/>
      <c r="L119" s="21" t="s">
        <v>210</v>
      </c>
      <c r="M119" s="28" t="s">
        <v>211</v>
      </c>
      <c r="N119" s="5"/>
    </row>
    <row r="120" spans="1:14" ht="20.100000000000001" customHeight="1" x14ac:dyDescent="0.35">
      <c r="A120" s="256">
        <v>72</v>
      </c>
      <c r="B120" s="48" t="s">
        <v>212</v>
      </c>
      <c r="C120" s="23" t="s">
        <v>21</v>
      </c>
      <c r="D120" s="36" t="s">
        <v>211</v>
      </c>
      <c r="E120" s="133">
        <v>18</v>
      </c>
      <c r="F120" s="133">
        <v>0</v>
      </c>
      <c r="G120" s="111">
        <v>12215380</v>
      </c>
      <c r="H120" s="111">
        <v>0</v>
      </c>
      <c r="I120" s="262">
        <v>12831397.35</v>
      </c>
      <c r="J120" s="262">
        <v>0</v>
      </c>
      <c r="K120" s="123"/>
      <c r="L120" s="258" t="s">
        <v>213</v>
      </c>
      <c r="M120" s="260" t="s">
        <v>211</v>
      </c>
      <c r="N120" s="117"/>
    </row>
    <row r="121" spans="1:14" ht="20.100000000000001" customHeight="1" thickBot="1" x14ac:dyDescent="0.4">
      <c r="A121" s="257"/>
      <c r="B121" s="158" t="s">
        <v>315</v>
      </c>
      <c r="C121" s="52" t="s">
        <v>11</v>
      </c>
      <c r="D121" s="53" t="s">
        <v>211</v>
      </c>
      <c r="E121" s="135">
        <v>2</v>
      </c>
      <c r="F121" s="135">
        <v>0</v>
      </c>
      <c r="G121" s="113">
        <v>616017.35</v>
      </c>
      <c r="H121" s="113">
        <v>0</v>
      </c>
      <c r="I121" s="263"/>
      <c r="J121" s="263"/>
      <c r="K121" s="135"/>
      <c r="L121" s="259"/>
      <c r="M121" s="261"/>
      <c r="N121" s="5"/>
    </row>
    <row r="122" spans="1:14" ht="20.100000000000001" customHeight="1" thickBot="1" x14ac:dyDescent="0.4">
      <c r="A122" s="25">
        <v>73</v>
      </c>
      <c r="B122" s="160" t="s">
        <v>214</v>
      </c>
      <c r="C122" s="26" t="s">
        <v>12</v>
      </c>
      <c r="D122" s="39" t="s">
        <v>144</v>
      </c>
      <c r="E122" s="21">
        <v>5</v>
      </c>
      <c r="F122" s="21">
        <v>6</v>
      </c>
      <c r="G122" s="110">
        <v>11606105.43</v>
      </c>
      <c r="H122" s="110">
        <v>1010000</v>
      </c>
      <c r="I122" s="110">
        <v>11606105.43</v>
      </c>
      <c r="J122" s="110">
        <v>1010000</v>
      </c>
      <c r="K122" s="21"/>
      <c r="L122" s="21" t="s">
        <v>215</v>
      </c>
      <c r="M122" s="28" t="s">
        <v>132</v>
      </c>
      <c r="N122" s="5"/>
    </row>
    <row r="123" spans="1:14" ht="20.100000000000001" customHeight="1" x14ac:dyDescent="0.35">
      <c r="A123" s="256">
        <v>74</v>
      </c>
      <c r="B123" s="48" t="s">
        <v>316</v>
      </c>
      <c r="C123" s="23" t="s">
        <v>35</v>
      </c>
      <c r="D123" s="36" t="s">
        <v>317</v>
      </c>
      <c r="E123" s="133">
        <v>2</v>
      </c>
      <c r="F123" s="133">
        <v>0</v>
      </c>
      <c r="G123" s="111">
        <v>432260.45999999996</v>
      </c>
      <c r="H123" s="111">
        <v>0</v>
      </c>
      <c r="I123" s="312">
        <v>4190080.29</v>
      </c>
      <c r="J123" s="262">
        <v>0</v>
      </c>
      <c r="K123" s="123"/>
      <c r="L123" s="258" t="s">
        <v>216</v>
      </c>
      <c r="M123" s="260" t="s">
        <v>132</v>
      </c>
      <c r="N123" s="5"/>
    </row>
    <row r="124" spans="1:14" ht="20.100000000000001" customHeight="1" x14ac:dyDescent="0.35">
      <c r="A124" s="267"/>
      <c r="B124" s="62" t="s">
        <v>318</v>
      </c>
      <c r="C124" s="55" t="s">
        <v>13</v>
      </c>
      <c r="D124" s="46" t="s">
        <v>317</v>
      </c>
      <c r="E124" s="134">
        <v>5</v>
      </c>
      <c r="F124" s="134">
        <v>0</v>
      </c>
      <c r="G124" s="112">
        <v>1130720.78</v>
      </c>
      <c r="H124" s="112">
        <v>0</v>
      </c>
      <c r="I124" s="314"/>
      <c r="J124" s="266"/>
      <c r="K124" s="139"/>
      <c r="L124" s="264"/>
      <c r="M124" s="265"/>
      <c r="N124" s="5"/>
    </row>
    <row r="125" spans="1:14" ht="20.100000000000001" customHeight="1" x14ac:dyDescent="0.35">
      <c r="A125" s="267"/>
      <c r="B125" s="62" t="s">
        <v>319</v>
      </c>
      <c r="C125" s="55" t="s">
        <v>25</v>
      </c>
      <c r="D125" s="46" t="s">
        <v>317</v>
      </c>
      <c r="E125" s="134">
        <v>1</v>
      </c>
      <c r="F125" s="134">
        <v>0</v>
      </c>
      <c r="G125" s="112">
        <v>198000</v>
      </c>
      <c r="H125" s="112">
        <v>0</v>
      </c>
      <c r="I125" s="314"/>
      <c r="J125" s="266"/>
      <c r="K125" s="139"/>
      <c r="L125" s="264"/>
      <c r="M125" s="265"/>
      <c r="N125" s="117"/>
    </row>
    <row r="126" spans="1:14" ht="20.100000000000001" customHeight="1" thickBot="1" x14ac:dyDescent="0.4">
      <c r="A126" s="257"/>
      <c r="B126" s="158" t="s">
        <v>320</v>
      </c>
      <c r="C126" s="55" t="s">
        <v>22</v>
      </c>
      <c r="D126" s="53" t="s">
        <v>206</v>
      </c>
      <c r="E126" s="135">
        <v>6</v>
      </c>
      <c r="F126" s="135">
        <v>0</v>
      </c>
      <c r="G126" s="113">
        <v>2429099.0499999998</v>
      </c>
      <c r="H126" s="113">
        <v>0</v>
      </c>
      <c r="I126" s="313"/>
      <c r="J126" s="263"/>
      <c r="K126" s="135"/>
      <c r="L126" s="259"/>
      <c r="M126" s="261"/>
      <c r="N126" s="117"/>
    </row>
    <row r="127" spans="1:14" ht="20.100000000000001" customHeight="1" x14ac:dyDescent="0.35">
      <c r="A127" s="256">
        <v>75</v>
      </c>
      <c r="B127" s="48" t="s">
        <v>321</v>
      </c>
      <c r="C127" s="23" t="s">
        <v>31</v>
      </c>
      <c r="D127" s="36" t="s">
        <v>218</v>
      </c>
      <c r="E127" s="133">
        <v>6</v>
      </c>
      <c r="F127" s="133">
        <v>0</v>
      </c>
      <c r="G127" s="111">
        <v>1901881.7</v>
      </c>
      <c r="H127" s="111">
        <v>0</v>
      </c>
      <c r="I127" s="312">
        <v>16607276.85</v>
      </c>
      <c r="J127" s="312">
        <v>0</v>
      </c>
      <c r="K127" s="123"/>
      <c r="L127" s="258" t="s">
        <v>217</v>
      </c>
      <c r="M127" s="260" t="s">
        <v>218</v>
      </c>
      <c r="N127" s="5"/>
    </row>
    <row r="128" spans="1:14" ht="20.100000000000001" customHeight="1" x14ac:dyDescent="0.35">
      <c r="A128" s="267"/>
      <c r="B128" s="62" t="s">
        <v>322</v>
      </c>
      <c r="C128" s="55" t="s">
        <v>21</v>
      </c>
      <c r="D128" s="46" t="s">
        <v>218</v>
      </c>
      <c r="E128" s="134">
        <v>4</v>
      </c>
      <c r="F128" s="134">
        <v>0</v>
      </c>
      <c r="G128" s="112">
        <v>14082600</v>
      </c>
      <c r="H128" s="112">
        <v>0</v>
      </c>
      <c r="I128" s="314"/>
      <c r="J128" s="314"/>
      <c r="K128" s="139"/>
      <c r="L128" s="264"/>
      <c r="M128" s="265"/>
      <c r="N128" s="117"/>
    </row>
    <row r="129" spans="1:14" ht="20.100000000000001" customHeight="1" thickBot="1" x14ac:dyDescent="0.4">
      <c r="A129" s="257"/>
      <c r="B129" s="158" t="s">
        <v>323</v>
      </c>
      <c r="C129" s="55" t="s">
        <v>11</v>
      </c>
      <c r="D129" s="53" t="s">
        <v>218</v>
      </c>
      <c r="E129" s="135">
        <v>2</v>
      </c>
      <c r="F129" s="135">
        <v>0</v>
      </c>
      <c r="G129" s="113">
        <v>622795.15</v>
      </c>
      <c r="H129" s="113">
        <v>0</v>
      </c>
      <c r="I129" s="313"/>
      <c r="J129" s="313"/>
      <c r="K129" s="135"/>
      <c r="L129" s="259"/>
      <c r="M129" s="261"/>
      <c r="N129" s="117"/>
    </row>
    <row r="130" spans="1:14" ht="20.100000000000001" customHeight="1" x14ac:dyDescent="0.35">
      <c r="A130" s="256">
        <v>76</v>
      </c>
      <c r="B130" s="48" t="s">
        <v>324</v>
      </c>
      <c r="C130" s="23" t="s">
        <v>18</v>
      </c>
      <c r="D130" s="36" t="s">
        <v>218</v>
      </c>
      <c r="E130" s="133">
        <v>1</v>
      </c>
      <c r="F130" s="133">
        <v>0</v>
      </c>
      <c r="G130" s="111">
        <v>264000</v>
      </c>
      <c r="H130" s="111">
        <v>0</v>
      </c>
      <c r="I130" s="312">
        <v>3223120.7</v>
      </c>
      <c r="J130" s="312">
        <v>0</v>
      </c>
      <c r="K130" s="123"/>
      <c r="L130" s="258" t="s">
        <v>219</v>
      </c>
      <c r="M130" s="260" t="s">
        <v>220</v>
      </c>
      <c r="N130" s="5"/>
    </row>
    <row r="131" spans="1:14" ht="20.100000000000001" customHeight="1" x14ac:dyDescent="0.35">
      <c r="A131" s="267"/>
      <c r="B131" s="62" t="s">
        <v>325</v>
      </c>
      <c r="C131" s="55" t="s">
        <v>16</v>
      </c>
      <c r="D131" s="46" t="s">
        <v>220</v>
      </c>
      <c r="E131" s="134">
        <v>1</v>
      </c>
      <c r="F131" s="134">
        <v>0</v>
      </c>
      <c r="G131" s="112">
        <v>94332.91</v>
      </c>
      <c r="H131" s="112">
        <v>0</v>
      </c>
      <c r="I131" s="314"/>
      <c r="J131" s="314"/>
      <c r="K131" s="139"/>
      <c r="L131" s="264"/>
      <c r="M131" s="265"/>
      <c r="N131" s="117"/>
    </row>
    <row r="132" spans="1:14" ht="20.100000000000001" customHeight="1" thickBot="1" x14ac:dyDescent="0.4">
      <c r="A132" s="267"/>
      <c r="B132" s="161" t="s">
        <v>326</v>
      </c>
      <c r="C132" s="56" t="s">
        <v>34</v>
      </c>
      <c r="D132" s="57" t="s">
        <v>132</v>
      </c>
      <c r="E132" s="172">
        <v>9</v>
      </c>
      <c r="F132" s="172">
        <v>0</v>
      </c>
      <c r="G132" s="112">
        <v>2864787.79</v>
      </c>
      <c r="H132" s="112">
        <v>0</v>
      </c>
      <c r="I132" s="314"/>
      <c r="J132" s="314"/>
      <c r="K132" s="135"/>
      <c r="L132" s="259"/>
      <c r="M132" s="261"/>
      <c r="N132" s="5"/>
    </row>
    <row r="133" spans="1:14" ht="25.5" customHeight="1" thickBot="1" x14ac:dyDescent="0.3">
      <c r="A133" s="295" t="s">
        <v>14</v>
      </c>
      <c r="B133" s="296"/>
      <c r="C133" s="296"/>
      <c r="D133" s="297"/>
      <c r="E133" s="206">
        <f>SUM(E4:E132)</f>
        <v>563</v>
      </c>
      <c r="F133" s="206">
        <f>SUM(F4:F132)</f>
        <v>161</v>
      </c>
      <c r="G133" s="207">
        <f t="shared" ref="G133:J133" si="2">SUM(G4:G132)</f>
        <v>801032413.92999983</v>
      </c>
      <c r="H133" s="207">
        <f t="shared" si="2"/>
        <v>84545241.310000002</v>
      </c>
      <c r="I133" s="207">
        <f t="shared" si="2"/>
        <v>801032413.93000007</v>
      </c>
      <c r="J133" s="207">
        <f t="shared" si="2"/>
        <v>84545241.310000002</v>
      </c>
      <c r="K133" s="12"/>
      <c r="L133" s="11"/>
      <c r="N133" s="5"/>
    </row>
    <row r="134" spans="1:14" x14ac:dyDescent="0.25">
      <c r="A134" s="10"/>
      <c r="B134" s="19"/>
      <c r="C134" s="18"/>
      <c r="D134" s="11"/>
      <c r="E134" s="12"/>
      <c r="F134" s="12"/>
      <c r="G134" s="12"/>
      <c r="H134" s="12"/>
      <c r="I134" s="30"/>
      <c r="J134" s="30"/>
      <c r="K134" s="12"/>
      <c r="L134" s="11"/>
      <c r="N134" s="5"/>
    </row>
    <row r="135" spans="1:14" x14ac:dyDescent="0.25">
      <c r="A135" s="10"/>
      <c r="B135" s="19"/>
      <c r="C135" s="18"/>
      <c r="D135" s="11"/>
      <c r="E135" s="12"/>
      <c r="F135" s="12"/>
      <c r="G135" s="119"/>
      <c r="H135" s="12"/>
      <c r="I135" s="30"/>
      <c r="J135" s="30"/>
      <c r="K135" s="12"/>
      <c r="L135" s="11"/>
      <c r="N135" s="5"/>
    </row>
    <row r="136" spans="1:14" ht="15.75" x14ac:dyDescent="0.3">
      <c r="A136" s="10"/>
      <c r="B136" s="20"/>
      <c r="C136" s="17"/>
      <c r="D136" s="11"/>
      <c r="E136" s="12"/>
      <c r="F136" s="12"/>
      <c r="G136" s="12"/>
      <c r="H136" s="12"/>
      <c r="I136" s="30"/>
      <c r="J136" s="30"/>
      <c r="K136" s="12"/>
      <c r="L136" s="11"/>
      <c r="N136" s="5"/>
    </row>
    <row r="137" spans="1:14" ht="15.75" x14ac:dyDescent="0.3">
      <c r="A137" s="10"/>
      <c r="B137" s="11"/>
      <c r="C137" s="18"/>
      <c r="D137" s="11"/>
      <c r="E137" s="12"/>
      <c r="F137" s="13"/>
      <c r="G137" s="13"/>
      <c r="H137" s="13"/>
      <c r="I137" s="31"/>
      <c r="J137" s="35"/>
      <c r="K137" s="13"/>
      <c r="L137" s="14"/>
      <c r="N137" s="5"/>
    </row>
    <row r="138" spans="1:14" ht="15.75" x14ac:dyDescent="0.3">
      <c r="E138" s="3"/>
      <c r="F138" s="13">
        <v>59</v>
      </c>
      <c r="G138" s="13"/>
      <c r="H138" s="13"/>
      <c r="I138" s="31">
        <v>70428</v>
      </c>
      <c r="J138" s="32"/>
      <c r="K138" s="15"/>
      <c r="L138" s="16"/>
      <c r="N138" s="5"/>
    </row>
    <row r="139" spans="1:14" ht="15.75" x14ac:dyDescent="0.3">
      <c r="E139" s="3"/>
      <c r="F139" s="13">
        <v>60</v>
      </c>
      <c r="G139" s="13"/>
      <c r="H139" s="13"/>
      <c r="I139" s="31">
        <v>164194</v>
      </c>
      <c r="J139" s="32"/>
      <c r="K139" s="15"/>
      <c r="L139" s="16"/>
      <c r="N139" s="5"/>
    </row>
    <row r="140" spans="1:14" ht="15.75" x14ac:dyDescent="0.3">
      <c r="E140" s="3"/>
      <c r="F140" s="13">
        <v>61</v>
      </c>
      <c r="G140" s="13"/>
      <c r="H140" s="13"/>
      <c r="I140" s="118">
        <v>46014.5</v>
      </c>
      <c r="J140" s="32"/>
      <c r="K140" s="15"/>
      <c r="L140" s="16"/>
      <c r="N140" s="5"/>
    </row>
    <row r="141" spans="1:14" ht="15.75" x14ac:dyDescent="0.3">
      <c r="E141" s="3"/>
      <c r="F141" s="13">
        <v>62</v>
      </c>
      <c r="G141" s="13"/>
      <c r="H141" s="13"/>
      <c r="I141" s="31">
        <v>33630</v>
      </c>
      <c r="J141" s="32"/>
      <c r="K141" s="15"/>
      <c r="L141" s="16"/>
    </row>
    <row r="142" spans="1:14" ht="15.75" x14ac:dyDescent="0.3">
      <c r="E142" s="3"/>
      <c r="F142" s="13">
        <v>63</v>
      </c>
      <c r="G142" s="13"/>
      <c r="H142" s="13"/>
      <c r="I142" s="31">
        <v>96000</v>
      </c>
      <c r="J142" s="32"/>
      <c r="K142" s="15"/>
      <c r="L142" s="16"/>
    </row>
    <row r="143" spans="1:14" x14ac:dyDescent="0.25">
      <c r="B143" s="167"/>
      <c r="C143" s="168"/>
      <c r="D143" s="169"/>
      <c r="E143" s="168"/>
      <c r="F143"/>
      <c r="G143"/>
      <c r="H143"/>
      <c r="I143"/>
      <c r="J143" s="32"/>
      <c r="K143" s="15"/>
      <c r="L143" s="16"/>
    </row>
    <row r="144" spans="1:14" x14ac:dyDescent="0.25">
      <c r="B144" s="168"/>
      <c r="C144" s="168"/>
      <c r="D144" s="168"/>
      <c r="E144" s="168"/>
      <c r="F144" s="167"/>
      <c r="G144" s="168"/>
      <c r="H144" s="169"/>
      <c r="I144" s="168"/>
      <c r="J144" s="32"/>
      <c r="K144" s="15"/>
      <c r="L144" s="16"/>
    </row>
    <row r="145" spans="2:12" x14ac:dyDescent="0.25">
      <c r="B145" s="168"/>
      <c r="C145" s="168"/>
      <c r="D145" s="168"/>
      <c r="E145" s="168"/>
      <c r="F145" s="167"/>
      <c r="G145" s="168"/>
      <c r="H145" s="169"/>
      <c r="I145" s="168"/>
      <c r="J145" s="32"/>
      <c r="K145" s="15"/>
      <c r="L145" s="16"/>
    </row>
    <row r="146" spans="2:12" x14ac:dyDescent="0.25">
      <c r="B146" s="168"/>
      <c r="C146" s="168"/>
      <c r="D146" s="168"/>
      <c r="E146" s="168"/>
      <c r="F146" s="167"/>
      <c r="G146" s="168"/>
      <c r="H146" s="169"/>
      <c r="I146" s="168"/>
      <c r="J146" s="32"/>
      <c r="K146" s="15"/>
      <c r="L146" s="16"/>
    </row>
    <row r="147" spans="2:12" x14ac:dyDescent="0.25">
      <c r="B147" s="168"/>
      <c r="C147" s="168"/>
      <c r="D147" s="168"/>
      <c r="E147" s="168"/>
      <c r="F147" s="167"/>
      <c r="G147" s="168"/>
      <c r="H147" s="169"/>
      <c r="I147" s="168"/>
      <c r="J147" s="32"/>
      <c r="K147" s="15"/>
      <c r="L147" s="16"/>
    </row>
    <row r="148" spans="2:12" x14ac:dyDescent="0.25">
      <c r="B148" s="168"/>
      <c r="C148" s="168"/>
      <c r="D148" s="168"/>
      <c r="E148" s="168"/>
      <c r="F148" s="167"/>
      <c r="G148" s="168"/>
      <c r="H148" s="169"/>
      <c r="I148" s="168"/>
      <c r="J148" s="32"/>
      <c r="K148" s="15"/>
      <c r="L148" s="16"/>
    </row>
    <row r="149" spans="2:12" x14ac:dyDescent="0.25">
      <c r="B149" s="168"/>
      <c r="C149" s="168"/>
      <c r="D149" s="168"/>
      <c r="E149" s="168"/>
      <c r="F149" s="167"/>
      <c r="G149" s="168"/>
      <c r="H149" s="169"/>
      <c r="I149" s="168"/>
      <c r="J149" s="32"/>
      <c r="K149" s="15"/>
      <c r="L149" s="16"/>
    </row>
    <row r="150" spans="2:12" x14ac:dyDescent="0.25">
      <c r="B150" s="168"/>
      <c r="C150" s="168"/>
      <c r="D150" s="168"/>
      <c r="E150" s="168"/>
      <c r="F150" s="167"/>
      <c r="G150" s="168"/>
      <c r="H150" s="169"/>
      <c r="I150" s="168"/>
      <c r="J150" s="32"/>
      <c r="K150" s="15"/>
      <c r="L150" s="16"/>
    </row>
    <row r="151" spans="2:12" x14ac:dyDescent="0.25">
      <c r="B151" s="168"/>
      <c r="C151" s="168"/>
      <c r="D151" s="168"/>
      <c r="E151" s="168"/>
      <c r="F151" s="167"/>
      <c r="G151"/>
      <c r="H151"/>
      <c r="I151"/>
      <c r="J151" s="32"/>
      <c r="K151" s="15"/>
      <c r="L151" s="16"/>
    </row>
    <row r="152" spans="2:12" x14ac:dyDescent="0.25">
      <c r="E152" s="3"/>
      <c r="F152" s="15"/>
      <c r="G152" s="15"/>
      <c r="H152" s="15"/>
      <c r="I152" s="32"/>
      <c r="J152" s="32"/>
      <c r="K152" s="15"/>
      <c r="L152" s="16"/>
    </row>
    <row r="153" spans="2:12" x14ac:dyDescent="0.25">
      <c r="E153" s="3"/>
      <c r="F153" s="15"/>
      <c r="G153" s="15"/>
      <c r="H153" s="15"/>
      <c r="I153" s="32"/>
      <c r="J153" s="32"/>
      <c r="K153" s="15"/>
      <c r="L153" s="16"/>
    </row>
    <row r="154" spans="2:12" x14ac:dyDescent="0.25">
      <c r="E154" s="3"/>
      <c r="F154" s="15"/>
      <c r="G154" s="15"/>
      <c r="H154" s="15"/>
      <c r="I154" s="32"/>
      <c r="J154" s="32"/>
      <c r="K154" s="15"/>
      <c r="L154" s="16"/>
    </row>
    <row r="155" spans="2:12" x14ac:dyDescent="0.25">
      <c r="E155" s="3"/>
      <c r="F155" s="15"/>
      <c r="G155" s="15"/>
      <c r="H155" s="15"/>
      <c r="I155" s="32"/>
      <c r="J155" s="32"/>
      <c r="K155" s="15"/>
      <c r="L155" s="16"/>
    </row>
    <row r="156" spans="2:12" x14ac:dyDescent="0.25">
      <c r="E156" s="3"/>
      <c r="F156" s="15"/>
      <c r="G156" s="15"/>
      <c r="H156" s="15"/>
      <c r="I156" s="32"/>
      <c r="J156" s="32"/>
      <c r="K156" s="15"/>
      <c r="L156" s="16"/>
    </row>
    <row r="157" spans="2:12" x14ac:dyDescent="0.25">
      <c r="E157" s="3"/>
      <c r="F157" s="15"/>
      <c r="G157" s="15"/>
      <c r="H157" s="15"/>
      <c r="I157" s="32"/>
      <c r="J157" s="32"/>
      <c r="K157" s="15"/>
      <c r="L157" s="16"/>
    </row>
    <row r="158" spans="2:12" x14ac:dyDescent="0.25">
      <c r="E158" s="3"/>
      <c r="F158" s="15"/>
      <c r="G158" s="15"/>
      <c r="H158" s="15"/>
      <c r="I158" s="32"/>
      <c r="J158" s="32"/>
      <c r="K158" s="15"/>
      <c r="L158" s="16"/>
    </row>
    <row r="159" spans="2:12" x14ac:dyDescent="0.25">
      <c r="E159" s="3"/>
      <c r="F159" s="15"/>
      <c r="G159" s="15"/>
      <c r="H159" s="15"/>
      <c r="I159" s="32"/>
      <c r="J159" s="32"/>
      <c r="K159" s="15"/>
      <c r="L159" s="16"/>
    </row>
    <row r="160" spans="2:12" x14ac:dyDescent="0.25">
      <c r="E160" s="3"/>
      <c r="F160" s="15"/>
      <c r="G160" s="15"/>
      <c r="H160" s="15"/>
      <c r="I160" s="32"/>
      <c r="J160" s="32"/>
      <c r="K160" s="15"/>
      <c r="L160" s="16"/>
    </row>
    <row r="161" spans="5:12" x14ac:dyDescent="0.25">
      <c r="E161" s="3"/>
      <c r="F161" s="15"/>
      <c r="G161" s="15"/>
      <c r="H161" s="15"/>
      <c r="I161" s="32"/>
      <c r="J161" s="32"/>
      <c r="K161" s="15"/>
      <c r="L161" s="16"/>
    </row>
    <row r="162" spans="5:12" x14ac:dyDescent="0.25">
      <c r="E162" s="3"/>
      <c r="F162" s="15"/>
      <c r="G162" s="15"/>
      <c r="H162" s="15"/>
      <c r="I162" s="32"/>
      <c r="J162" s="32"/>
      <c r="K162" s="15"/>
      <c r="L162" s="16"/>
    </row>
    <row r="163" spans="5:12" x14ac:dyDescent="0.25">
      <c r="E163" s="3"/>
      <c r="F163" s="15"/>
      <c r="G163" s="15"/>
      <c r="H163" s="15"/>
      <c r="I163" s="32"/>
      <c r="J163" s="32"/>
      <c r="K163" s="15"/>
      <c r="L163" s="16"/>
    </row>
    <row r="164" spans="5:12" x14ac:dyDescent="0.25">
      <c r="E164" s="3"/>
      <c r="F164" s="15"/>
      <c r="G164" s="15"/>
      <c r="H164" s="15"/>
      <c r="I164" s="32"/>
      <c r="J164" s="32"/>
      <c r="K164" s="15"/>
      <c r="L164" s="16"/>
    </row>
    <row r="165" spans="5:12" x14ac:dyDescent="0.25">
      <c r="E165" s="3"/>
      <c r="F165" s="15"/>
      <c r="G165" s="15"/>
      <c r="H165" s="15"/>
      <c r="I165" s="32"/>
      <c r="J165" s="32"/>
      <c r="K165" s="15"/>
      <c r="L165" s="16"/>
    </row>
    <row r="166" spans="5:12" x14ac:dyDescent="0.25">
      <c r="E166" s="3"/>
      <c r="F166" s="15"/>
      <c r="G166" s="15"/>
      <c r="H166" s="15"/>
      <c r="I166" s="32"/>
      <c r="J166" s="32"/>
      <c r="K166" s="15"/>
      <c r="L166" s="16"/>
    </row>
    <row r="167" spans="5:12" x14ac:dyDescent="0.25">
      <c r="E167" s="3"/>
      <c r="F167" s="15"/>
      <c r="G167" s="15"/>
      <c r="H167" s="15"/>
      <c r="I167" s="32"/>
      <c r="J167" s="32"/>
      <c r="K167" s="15"/>
      <c r="L167" s="16"/>
    </row>
    <row r="168" spans="5:12" x14ac:dyDescent="0.25">
      <c r="E168" s="3"/>
      <c r="F168" s="15"/>
      <c r="G168" s="15"/>
      <c r="H168" s="15"/>
      <c r="I168" s="32"/>
      <c r="J168" s="32"/>
      <c r="K168" s="15"/>
      <c r="L168" s="16"/>
    </row>
    <row r="169" spans="5:12" x14ac:dyDescent="0.25">
      <c r="E169" s="3"/>
      <c r="F169" s="15"/>
      <c r="G169" s="15"/>
      <c r="H169" s="15"/>
      <c r="I169" s="32"/>
      <c r="J169" s="32"/>
      <c r="K169" s="15"/>
      <c r="L169" s="16"/>
    </row>
    <row r="170" spans="5:12" x14ac:dyDescent="0.25">
      <c r="E170" s="3"/>
      <c r="F170" s="15"/>
      <c r="G170" s="15"/>
      <c r="H170" s="15"/>
      <c r="I170" s="32"/>
      <c r="J170" s="32"/>
      <c r="K170" s="15"/>
      <c r="L170" s="16"/>
    </row>
    <row r="171" spans="5:12" x14ac:dyDescent="0.25">
      <c r="E171" s="3"/>
      <c r="F171" s="15"/>
      <c r="G171" s="15"/>
      <c r="H171" s="15"/>
      <c r="I171" s="32"/>
      <c r="J171" s="32"/>
      <c r="K171" s="15"/>
      <c r="L171" s="16"/>
    </row>
    <row r="172" spans="5:12" x14ac:dyDescent="0.25">
      <c r="E172" s="3"/>
      <c r="F172" s="15"/>
      <c r="G172" s="15"/>
      <c r="H172" s="15"/>
      <c r="I172" s="32"/>
      <c r="J172" s="32"/>
      <c r="K172" s="15"/>
      <c r="L172" s="16"/>
    </row>
    <row r="173" spans="5:12" x14ac:dyDescent="0.25">
      <c r="E173" s="3"/>
      <c r="F173" s="15"/>
      <c r="G173" s="15"/>
      <c r="H173" s="15"/>
      <c r="I173" s="32"/>
      <c r="J173" s="32"/>
      <c r="K173" s="15"/>
      <c r="L173" s="16"/>
    </row>
    <row r="174" spans="5:12" x14ac:dyDescent="0.25">
      <c r="E174" s="3"/>
      <c r="F174" s="15"/>
      <c r="G174" s="15"/>
      <c r="H174" s="15"/>
      <c r="I174" s="32"/>
      <c r="J174" s="32"/>
      <c r="K174" s="15"/>
      <c r="L174" s="16"/>
    </row>
    <row r="175" spans="5:12" x14ac:dyDescent="0.25">
      <c r="E175" s="3"/>
      <c r="F175" s="15"/>
      <c r="G175" s="15"/>
      <c r="H175" s="15"/>
      <c r="I175" s="32"/>
      <c r="J175" s="32"/>
      <c r="K175" s="15"/>
      <c r="L175" s="16"/>
    </row>
    <row r="176" spans="5:12" x14ac:dyDescent="0.25">
      <c r="E176" s="3"/>
      <c r="F176" s="15"/>
      <c r="G176" s="15"/>
      <c r="H176" s="15"/>
      <c r="I176" s="32"/>
      <c r="J176" s="32"/>
      <c r="K176" s="15"/>
      <c r="L176" s="16"/>
    </row>
    <row r="177" spans="5:12" x14ac:dyDescent="0.25">
      <c r="E177" s="3"/>
      <c r="F177" s="15"/>
      <c r="G177" s="15"/>
      <c r="H177" s="15"/>
      <c r="I177" s="32"/>
      <c r="J177" s="32"/>
      <c r="K177" s="15"/>
      <c r="L177" s="16"/>
    </row>
    <row r="178" spans="5:12" x14ac:dyDescent="0.25">
      <c r="E178" s="3"/>
      <c r="F178" s="15"/>
      <c r="G178" s="15"/>
      <c r="H178" s="15"/>
      <c r="I178" s="32"/>
      <c r="J178" s="32"/>
      <c r="K178" s="15"/>
      <c r="L178" s="16"/>
    </row>
    <row r="179" spans="5:12" x14ac:dyDescent="0.25">
      <c r="E179" s="3"/>
      <c r="F179" s="15"/>
      <c r="G179" s="15"/>
      <c r="H179" s="15"/>
      <c r="I179" s="32"/>
      <c r="J179" s="32"/>
      <c r="K179" s="15"/>
      <c r="L179" s="16"/>
    </row>
    <row r="180" spans="5:12" x14ac:dyDescent="0.25">
      <c r="E180" s="3"/>
      <c r="F180" s="15"/>
      <c r="G180" s="15"/>
      <c r="H180" s="15"/>
      <c r="I180" s="32"/>
      <c r="J180" s="32"/>
      <c r="K180" s="15"/>
      <c r="L180" s="16"/>
    </row>
    <row r="181" spans="5:12" x14ac:dyDescent="0.25">
      <c r="E181" s="3"/>
      <c r="F181" s="15"/>
      <c r="G181" s="15"/>
      <c r="H181" s="15"/>
      <c r="I181" s="32"/>
      <c r="J181" s="32"/>
      <c r="K181" s="15"/>
      <c r="L181" s="16"/>
    </row>
    <row r="182" spans="5:12" x14ac:dyDescent="0.25">
      <c r="E182" s="3"/>
      <c r="F182" s="15"/>
      <c r="G182" s="15"/>
      <c r="H182" s="15"/>
      <c r="I182" s="32"/>
      <c r="J182" s="32"/>
      <c r="K182" s="15"/>
      <c r="L182" s="16"/>
    </row>
    <row r="183" spans="5:12" x14ac:dyDescent="0.25">
      <c r="E183" s="3"/>
      <c r="F183" s="15"/>
      <c r="G183" s="15"/>
      <c r="H183" s="15"/>
      <c r="I183" s="32"/>
      <c r="J183" s="32"/>
      <c r="K183" s="15"/>
      <c r="L183" s="16"/>
    </row>
    <row r="184" spans="5:12" x14ac:dyDescent="0.25">
      <c r="E184" s="3"/>
      <c r="F184" s="15"/>
      <c r="G184" s="15"/>
      <c r="H184" s="15"/>
      <c r="I184" s="32"/>
      <c r="J184" s="32"/>
      <c r="K184" s="15"/>
      <c r="L184" s="16"/>
    </row>
    <row r="185" spans="5:12" x14ac:dyDescent="0.25">
      <c r="E185" s="3"/>
      <c r="F185" s="15"/>
      <c r="G185" s="15"/>
      <c r="H185" s="15"/>
      <c r="I185" s="32"/>
      <c r="J185" s="32"/>
      <c r="K185" s="15"/>
      <c r="L185" s="16"/>
    </row>
    <row r="186" spans="5:12" x14ac:dyDescent="0.25">
      <c r="E186" s="3"/>
      <c r="F186" s="15"/>
      <c r="G186" s="15"/>
      <c r="H186" s="15"/>
      <c r="I186" s="32"/>
      <c r="J186" s="32"/>
      <c r="K186" s="15"/>
      <c r="L186" s="16"/>
    </row>
    <row r="187" spans="5:12" x14ac:dyDescent="0.25">
      <c r="E187" s="3"/>
      <c r="F187" s="15"/>
      <c r="G187" s="15"/>
      <c r="H187" s="15"/>
      <c r="I187" s="32"/>
      <c r="J187" s="32"/>
      <c r="K187" s="15"/>
      <c r="L187" s="16"/>
    </row>
    <row r="188" spans="5:12" x14ac:dyDescent="0.25">
      <c r="E188" s="3"/>
      <c r="F188" s="15"/>
      <c r="G188" s="15"/>
      <c r="H188" s="15"/>
      <c r="I188" s="32"/>
      <c r="J188" s="32"/>
      <c r="K188" s="15"/>
      <c r="L188" s="16"/>
    </row>
    <row r="189" spans="5:12" x14ac:dyDescent="0.25">
      <c r="E189" s="3"/>
      <c r="F189" s="15"/>
      <c r="G189" s="15"/>
      <c r="H189" s="15"/>
      <c r="I189" s="32"/>
      <c r="J189" s="32"/>
      <c r="K189" s="15"/>
      <c r="L189" s="16"/>
    </row>
    <row r="190" spans="5:12" x14ac:dyDescent="0.25">
      <c r="E190" s="3"/>
      <c r="F190" s="15"/>
      <c r="G190" s="15"/>
      <c r="H190" s="15"/>
      <c r="I190" s="32"/>
      <c r="J190" s="32"/>
      <c r="K190" s="15"/>
      <c r="L190" s="16"/>
    </row>
    <row r="191" spans="5:12" x14ac:dyDescent="0.25">
      <c r="E191" s="3"/>
      <c r="F191" s="15"/>
      <c r="G191" s="15"/>
      <c r="H191" s="15"/>
      <c r="I191" s="32"/>
      <c r="J191" s="32"/>
      <c r="K191" s="15"/>
      <c r="L191" s="16"/>
    </row>
    <row r="192" spans="5:12" x14ac:dyDescent="0.25">
      <c r="E192" s="3"/>
      <c r="F192" s="15"/>
      <c r="G192" s="15"/>
      <c r="H192" s="15"/>
      <c r="I192" s="32"/>
      <c r="J192" s="32"/>
      <c r="K192" s="15"/>
      <c r="L192" s="16"/>
    </row>
    <row r="193" spans="5:12" x14ac:dyDescent="0.25">
      <c r="E193" s="3"/>
      <c r="F193" s="15"/>
      <c r="G193" s="15"/>
      <c r="H193" s="15"/>
      <c r="I193" s="32"/>
      <c r="J193" s="32"/>
      <c r="K193" s="15"/>
      <c r="L193" s="16"/>
    </row>
    <row r="194" spans="5:12" x14ac:dyDescent="0.25">
      <c r="E194" s="3"/>
      <c r="F194" s="15"/>
      <c r="G194" s="15"/>
      <c r="H194" s="15"/>
      <c r="I194" s="32"/>
      <c r="J194" s="32"/>
      <c r="K194" s="15"/>
      <c r="L194" s="16"/>
    </row>
    <row r="195" spans="5:12" x14ac:dyDescent="0.25">
      <c r="E195" s="3"/>
      <c r="F195" s="15"/>
      <c r="G195" s="15"/>
      <c r="H195" s="15"/>
      <c r="I195" s="32"/>
      <c r="J195" s="32"/>
      <c r="K195" s="15"/>
      <c r="L195" s="16"/>
    </row>
    <row r="196" spans="5:12" x14ac:dyDescent="0.25">
      <c r="E196" s="3"/>
      <c r="F196" s="15"/>
      <c r="G196" s="15"/>
      <c r="H196" s="15"/>
      <c r="I196" s="32"/>
      <c r="J196" s="32"/>
      <c r="K196" s="15"/>
      <c r="L196" s="16"/>
    </row>
    <row r="197" spans="5:12" x14ac:dyDescent="0.25">
      <c r="E197" s="3"/>
      <c r="F197" s="15"/>
      <c r="G197" s="15"/>
      <c r="H197" s="15"/>
      <c r="I197" s="32"/>
      <c r="J197" s="32"/>
      <c r="K197" s="15"/>
      <c r="L197" s="16"/>
    </row>
    <row r="198" spans="5:12" x14ac:dyDescent="0.25">
      <c r="E198" s="3"/>
      <c r="F198" s="15"/>
      <c r="G198" s="15"/>
      <c r="H198" s="15"/>
      <c r="I198" s="32"/>
      <c r="J198" s="32"/>
      <c r="K198" s="15"/>
      <c r="L198" s="16"/>
    </row>
    <row r="199" spans="5:12" x14ac:dyDescent="0.25">
      <c r="E199" s="3"/>
      <c r="F199" s="15"/>
      <c r="G199" s="15"/>
      <c r="H199" s="15"/>
      <c r="I199" s="32"/>
      <c r="J199" s="32"/>
      <c r="K199" s="15"/>
      <c r="L199" s="16"/>
    </row>
    <row r="200" spans="5:12" x14ac:dyDescent="0.25">
      <c r="E200" s="3"/>
      <c r="F200" s="15"/>
      <c r="G200" s="15"/>
      <c r="H200" s="15"/>
      <c r="I200" s="32"/>
      <c r="J200" s="32"/>
      <c r="K200" s="15"/>
      <c r="L200" s="16"/>
    </row>
    <row r="201" spans="5:12" x14ac:dyDescent="0.25">
      <c r="E201" s="3"/>
      <c r="F201" s="15"/>
      <c r="G201" s="15"/>
      <c r="H201" s="15"/>
      <c r="I201" s="32"/>
      <c r="J201" s="32"/>
      <c r="K201" s="15"/>
      <c r="L201" s="16"/>
    </row>
    <row r="202" spans="5:12" x14ac:dyDescent="0.25">
      <c r="E202" s="3"/>
      <c r="F202" s="15"/>
      <c r="G202" s="15"/>
      <c r="H202" s="15"/>
      <c r="I202" s="32"/>
      <c r="J202" s="32"/>
      <c r="K202" s="15"/>
      <c r="L202" s="16"/>
    </row>
    <row r="203" spans="5:12" x14ac:dyDescent="0.25">
      <c r="E203" s="3"/>
      <c r="F203" s="15"/>
      <c r="G203" s="15"/>
      <c r="H203" s="15"/>
      <c r="I203" s="32"/>
      <c r="J203" s="32"/>
      <c r="K203" s="15"/>
      <c r="L203" s="16"/>
    </row>
    <row r="204" spans="5:12" x14ac:dyDescent="0.25">
      <c r="E204" s="3"/>
      <c r="F204" s="15"/>
      <c r="G204" s="15"/>
      <c r="H204" s="15"/>
      <c r="I204" s="32"/>
      <c r="J204" s="32"/>
      <c r="K204" s="15"/>
      <c r="L204" s="16"/>
    </row>
    <row r="205" spans="5:12" x14ac:dyDescent="0.25">
      <c r="E205" s="3"/>
      <c r="F205" s="15"/>
      <c r="G205" s="15"/>
      <c r="H205" s="15"/>
      <c r="I205" s="32"/>
      <c r="J205" s="32"/>
      <c r="K205" s="15"/>
      <c r="L205" s="16"/>
    </row>
    <row r="206" spans="5:12" x14ac:dyDescent="0.25">
      <c r="E206" s="3"/>
      <c r="F206" s="15"/>
      <c r="G206" s="15"/>
      <c r="H206" s="15"/>
      <c r="I206" s="32"/>
      <c r="J206" s="32"/>
      <c r="K206" s="15"/>
      <c r="L206" s="16"/>
    </row>
    <row r="207" spans="5:12" x14ac:dyDescent="0.25">
      <c r="E207" s="3"/>
      <c r="F207" s="15"/>
      <c r="G207" s="15"/>
      <c r="H207" s="15"/>
      <c r="I207" s="32"/>
      <c r="J207" s="32"/>
      <c r="K207" s="15"/>
      <c r="L207" s="16"/>
    </row>
    <row r="208" spans="5:12" x14ac:dyDescent="0.25">
      <c r="E208" s="3"/>
      <c r="F208" s="15"/>
      <c r="G208" s="15"/>
      <c r="H208" s="15"/>
      <c r="I208" s="32"/>
      <c r="J208" s="32"/>
      <c r="K208" s="15"/>
      <c r="L208" s="16"/>
    </row>
    <row r="209" spans="5:12" x14ac:dyDescent="0.25">
      <c r="E209" s="3"/>
      <c r="F209" s="15"/>
      <c r="G209" s="15"/>
      <c r="H209" s="15"/>
      <c r="I209" s="32"/>
      <c r="J209" s="32"/>
      <c r="K209" s="15"/>
      <c r="L209" s="16"/>
    </row>
    <row r="210" spans="5:12" x14ac:dyDescent="0.25">
      <c r="E210" s="3"/>
      <c r="F210" s="15"/>
      <c r="G210" s="15"/>
      <c r="H210" s="15"/>
      <c r="I210" s="32"/>
      <c r="J210" s="32"/>
      <c r="K210" s="15"/>
      <c r="L210" s="16"/>
    </row>
    <row r="211" spans="5:12" x14ac:dyDescent="0.25">
      <c r="E211" s="3"/>
      <c r="F211" s="15"/>
      <c r="G211" s="15"/>
      <c r="H211" s="15"/>
      <c r="I211" s="32"/>
      <c r="J211" s="32"/>
      <c r="K211" s="15"/>
      <c r="L211" s="16"/>
    </row>
    <row r="212" spans="5:12" x14ac:dyDescent="0.25">
      <c r="E212" s="3"/>
      <c r="F212" s="15"/>
      <c r="G212" s="15"/>
      <c r="H212" s="15"/>
      <c r="I212" s="32"/>
      <c r="J212" s="32"/>
      <c r="K212" s="15"/>
      <c r="L212" s="16"/>
    </row>
    <row r="213" spans="5:12" x14ac:dyDescent="0.25">
      <c r="E213" s="3"/>
      <c r="F213" s="15"/>
      <c r="G213" s="15"/>
      <c r="H213" s="15"/>
      <c r="I213" s="32"/>
      <c r="J213" s="32"/>
      <c r="K213" s="15"/>
      <c r="L213" s="16"/>
    </row>
    <row r="214" spans="5:12" x14ac:dyDescent="0.25">
      <c r="E214" s="3"/>
      <c r="F214" s="15"/>
      <c r="G214" s="15"/>
      <c r="H214" s="15"/>
      <c r="I214" s="32"/>
      <c r="J214" s="32"/>
      <c r="K214" s="15"/>
      <c r="L214" s="16"/>
    </row>
    <row r="215" spans="5:12" x14ac:dyDescent="0.25">
      <c r="E215" s="3"/>
      <c r="F215" s="15"/>
      <c r="G215" s="15"/>
      <c r="H215" s="15"/>
      <c r="I215" s="32"/>
      <c r="J215" s="32"/>
      <c r="K215" s="15"/>
      <c r="L215" s="16"/>
    </row>
    <row r="216" spans="5:12" x14ac:dyDescent="0.25">
      <c r="E216" s="3"/>
      <c r="F216" s="15"/>
      <c r="G216" s="15"/>
      <c r="H216" s="15"/>
      <c r="I216" s="32"/>
      <c r="J216" s="32"/>
      <c r="K216" s="15"/>
      <c r="L216" s="16"/>
    </row>
    <row r="217" spans="5:12" x14ac:dyDescent="0.25">
      <c r="E217" s="3"/>
      <c r="F217" s="15"/>
      <c r="G217" s="15"/>
      <c r="H217" s="15"/>
      <c r="I217" s="32"/>
      <c r="J217" s="32"/>
      <c r="K217" s="15"/>
      <c r="L217" s="16"/>
    </row>
    <row r="218" spans="5:12" x14ac:dyDescent="0.25">
      <c r="E218" s="3"/>
      <c r="F218" s="15"/>
      <c r="G218" s="15"/>
      <c r="H218" s="15"/>
      <c r="I218" s="32"/>
      <c r="J218" s="32"/>
      <c r="K218" s="15"/>
      <c r="L218" s="16"/>
    </row>
    <row r="219" spans="5:12" x14ac:dyDescent="0.25">
      <c r="E219" s="3"/>
      <c r="F219" s="15"/>
      <c r="G219" s="15"/>
      <c r="H219" s="15"/>
      <c r="I219" s="32"/>
      <c r="J219" s="32"/>
      <c r="K219" s="15"/>
      <c r="L219" s="16"/>
    </row>
    <row r="220" spans="5:12" x14ac:dyDescent="0.25">
      <c r="E220" s="3"/>
      <c r="F220" s="15"/>
      <c r="G220" s="15"/>
      <c r="H220" s="15"/>
      <c r="I220" s="32"/>
      <c r="J220" s="32"/>
      <c r="K220" s="15"/>
      <c r="L220" s="16"/>
    </row>
    <row r="221" spans="5:12" x14ac:dyDescent="0.25">
      <c r="E221" s="3"/>
      <c r="F221" s="15"/>
      <c r="G221" s="15"/>
      <c r="H221" s="15"/>
      <c r="I221" s="32"/>
      <c r="J221" s="32"/>
      <c r="K221" s="15"/>
      <c r="L221" s="16"/>
    </row>
    <row r="222" spans="5:12" x14ac:dyDescent="0.25">
      <c r="E222" s="3"/>
      <c r="F222" s="15"/>
      <c r="G222" s="15"/>
      <c r="H222" s="15"/>
      <c r="I222" s="32"/>
      <c r="J222" s="32"/>
      <c r="K222" s="15"/>
      <c r="L222" s="16"/>
    </row>
    <row r="223" spans="5:12" x14ac:dyDescent="0.25">
      <c r="E223" s="3"/>
      <c r="F223" s="15"/>
      <c r="G223" s="15"/>
      <c r="H223" s="15"/>
      <c r="I223" s="32"/>
      <c r="J223" s="32"/>
      <c r="K223" s="15"/>
      <c r="L223" s="16"/>
    </row>
    <row r="224" spans="5:12" x14ac:dyDescent="0.25">
      <c r="E224" s="3"/>
      <c r="F224" s="15"/>
      <c r="G224" s="15"/>
      <c r="H224" s="15"/>
      <c r="I224" s="32"/>
      <c r="J224" s="32"/>
      <c r="K224" s="15"/>
      <c r="L224" s="16"/>
    </row>
    <row r="225" spans="5:12" x14ac:dyDescent="0.25">
      <c r="E225" s="3"/>
      <c r="F225" s="15"/>
      <c r="G225" s="15"/>
      <c r="H225" s="15"/>
      <c r="I225" s="32"/>
      <c r="J225" s="32"/>
      <c r="K225" s="15"/>
      <c r="L225" s="16"/>
    </row>
    <row r="226" spans="5:12" x14ac:dyDescent="0.25">
      <c r="E226" s="3"/>
      <c r="F226" s="15"/>
      <c r="G226" s="15"/>
      <c r="H226" s="15"/>
      <c r="I226" s="32"/>
      <c r="J226" s="32"/>
      <c r="K226" s="15"/>
      <c r="L226" s="16"/>
    </row>
    <row r="227" spans="5:12" x14ac:dyDescent="0.25">
      <c r="E227" s="3"/>
      <c r="F227" s="15"/>
      <c r="G227" s="15"/>
      <c r="H227" s="15"/>
      <c r="I227" s="32"/>
      <c r="J227" s="32"/>
      <c r="K227" s="15"/>
      <c r="L227" s="16"/>
    </row>
    <row r="228" spans="5:12" x14ac:dyDescent="0.25">
      <c r="E228" s="3"/>
      <c r="F228" s="15"/>
      <c r="G228" s="15"/>
      <c r="H228" s="15"/>
      <c r="I228" s="32"/>
      <c r="J228" s="32"/>
      <c r="K228" s="15"/>
      <c r="L228" s="16"/>
    </row>
    <row r="229" spans="5:12" x14ac:dyDescent="0.25">
      <c r="E229" s="3"/>
      <c r="F229" s="15"/>
      <c r="G229" s="15"/>
      <c r="H229" s="15"/>
      <c r="I229" s="32"/>
      <c r="J229" s="32"/>
      <c r="K229" s="15"/>
      <c r="L229" s="16"/>
    </row>
    <row r="230" spans="5:12" x14ac:dyDescent="0.25">
      <c r="E230" s="3"/>
      <c r="F230" s="15"/>
      <c r="G230" s="15"/>
      <c r="H230" s="15"/>
      <c r="I230" s="32"/>
      <c r="J230" s="32"/>
      <c r="K230" s="15"/>
      <c r="L230" s="16"/>
    </row>
    <row r="231" spans="5:12" x14ac:dyDescent="0.25">
      <c r="E231" s="3"/>
      <c r="F231" s="15"/>
      <c r="G231" s="15"/>
      <c r="H231" s="15"/>
      <c r="I231" s="32"/>
      <c r="J231" s="32"/>
      <c r="K231" s="15"/>
      <c r="L231" s="16"/>
    </row>
    <row r="232" spans="5:12" x14ac:dyDescent="0.25">
      <c r="E232" s="3"/>
      <c r="F232" s="15"/>
      <c r="G232" s="15"/>
      <c r="H232" s="15"/>
      <c r="I232" s="32"/>
      <c r="J232" s="32"/>
      <c r="K232" s="15"/>
      <c r="L232" s="16"/>
    </row>
    <row r="233" spans="5:12" x14ac:dyDescent="0.25">
      <c r="E233" s="3"/>
      <c r="F233" s="15"/>
      <c r="G233" s="15"/>
      <c r="H233" s="15"/>
      <c r="I233" s="32"/>
      <c r="J233" s="32"/>
      <c r="K233" s="15"/>
      <c r="L233" s="16"/>
    </row>
    <row r="234" spans="5:12" x14ac:dyDescent="0.25">
      <c r="E234" s="3"/>
      <c r="F234" s="15"/>
      <c r="G234" s="15"/>
      <c r="H234" s="15"/>
      <c r="I234" s="32"/>
      <c r="J234" s="32"/>
      <c r="K234" s="15"/>
      <c r="L234" s="16"/>
    </row>
    <row r="235" spans="5:12" x14ac:dyDescent="0.25">
      <c r="E235" s="3"/>
      <c r="F235" s="15"/>
      <c r="G235" s="15"/>
      <c r="H235" s="15"/>
      <c r="I235" s="32"/>
      <c r="J235" s="32"/>
      <c r="K235" s="15"/>
      <c r="L235" s="16"/>
    </row>
    <row r="236" spans="5:12" x14ac:dyDescent="0.25">
      <c r="E236" s="3"/>
      <c r="F236" s="15"/>
      <c r="G236" s="15"/>
      <c r="H236" s="15"/>
      <c r="I236" s="32"/>
      <c r="J236" s="32"/>
      <c r="K236" s="15"/>
      <c r="L236" s="16"/>
    </row>
    <row r="237" spans="5:12" x14ac:dyDescent="0.25">
      <c r="E237" s="3"/>
      <c r="F237" s="15"/>
      <c r="G237" s="15"/>
      <c r="H237" s="15"/>
      <c r="I237" s="32"/>
      <c r="J237" s="32"/>
      <c r="K237" s="15"/>
      <c r="L237" s="16"/>
    </row>
    <row r="238" spans="5:12" x14ac:dyDescent="0.25">
      <c r="E238" s="3"/>
      <c r="F238" s="15"/>
      <c r="G238" s="15"/>
      <c r="H238" s="15"/>
      <c r="I238" s="32"/>
      <c r="J238" s="32"/>
      <c r="K238" s="15"/>
      <c r="L238" s="16"/>
    </row>
    <row r="239" spans="5:12" x14ac:dyDescent="0.25">
      <c r="E239" s="3"/>
      <c r="F239" s="3"/>
      <c r="G239" s="3"/>
      <c r="H239" s="3"/>
      <c r="I239" s="33"/>
      <c r="J239" s="33"/>
      <c r="K239" s="3"/>
    </row>
    <row r="240" spans="5:12" x14ac:dyDescent="0.25">
      <c r="E240" s="3"/>
      <c r="F240" s="3"/>
      <c r="G240" s="3"/>
      <c r="H240" s="3"/>
      <c r="I240" s="33"/>
      <c r="J240" s="33"/>
      <c r="K240" s="3"/>
    </row>
    <row r="241" spans="5:11" x14ac:dyDescent="0.25">
      <c r="E241" s="3"/>
      <c r="F241" s="3"/>
      <c r="G241" s="3"/>
      <c r="H241" s="3"/>
      <c r="I241" s="33"/>
      <c r="J241" s="33"/>
      <c r="K241" s="3"/>
    </row>
    <row r="242" spans="5:11" x14ac:dyDescent="0.25">
      <c r="E242" s="3"/>
      <c r="F242" s="3"/>
      <c r="G242" s="3"/>
      <c r="H242" s="3"/>
      <c r="I242" s="33"/>
      <c r="J242" s="33"/>
      <c r="K242" s="3"/>
    </row>
    <row r="243" spans="5:11" x14ac:dyDescent="0.25">
      <c r="E243" s="3"/>
      <c r="F243" s="3"/>
      <c r="G243" s="3"/>
      <c r="H243" s="3"/>
      <c r="I243" s="33"/>
      <c r="J243" s="33"/>
      <c r="K243" s="3"/>
    </row>
    <row r="244" spans="5:11" x14ac:dyDescent="0.25">
      <c r="E244" s="3"/>
      <c r="F244" s="3"/>
      <c r="G244" s="3"/>
      <c r="H244" s="3"/>
      <c r="I244" s="33"/>
      <c r="J244" s="33"/>
      <c r="K244" s="3"/>
    </row>
    <row r="245" spans="5:11" x14ac:dyDescent="0.25">
      <c r="E245" s="3"/>
      <c r="F245" s="3"/>
      <c r="G245" s="3"/>
      <c r="H245" s="3"/>
      <c r="I245" s="33"/>
      <c r="J245" s="33"/>
      <c r="K245" s="3"/>
    </row>
    <row r="246" spans="5:11" x14ac:dyDescent="0.25">
      <c r="E246" s="3"/>
      <c r="F246" s="3"/>
      <c r="G246" s="3"/>
      <c r="H246" s="3"/>
      <c r="I246" s="33"/>
      <c r="J246" s="33"/>
      <c r="K246" s="3"/>
    </row>
    <row r="247" spans="5:11" x14ac:dyDescent="0.25">
      <c r="E247" s="3"/>
      <c r="F247" s="3"/>
      <c r="G247" s="3"/>
      <c r="H247" s="3"/>
      <c r="I247" s="33"/>
      <c r="J247" s="33"/>
      <c r="K247" s="3"/>
    </row>
    <row r="248" spans="5:11" x14ac:dyDescent="0.25">
      <c r="E248" s="3"/>
      <c r="F248" s="3"/>
      <c r="G248" s="3"/>
      <c r="H248" s="3"/>
      <c r="I248" s="33"/>
      <c r="J248" s="33"/>
      <c r="K248" s="3"/>
    </row>
    <row r="249" spans="5:11" x14ac:dyDescent="0.25">
      <c r="E249" s="3"/>
      <c r="F249" s="3"/>
      <c r="G249" s="3"/>
      <c r="H249" s="3"/>
      <c r="I249" s="33"/>
      <c r="J249" s="33"/>
      <c r="K249" s="3"/>
    </row>
    <row r="250" spans="5:11" x14ac:dyDescent="0.25">
      <c r="E250" s="3"/>
      <c r="F250" s="3"/>
      <c r="G250" s="3"/>
      <c r="H250" s="3"/>
      <c r="I250" s="33"/>
      <c r="J250" s="33"/>
      <c r="K250" s="3"/>
    </row>
    <row r="251" spans="5:11" x14ac:dyDescent="0.25">
      <c r="E251" s="3"/>
      <c r="F251" s="3"/>
      <c r="G251" s="3"/>
      <c r="H251" s="3"/>
      <c r="I251" s="33"/>
      <c r="J251" s="33"/>
      <c r="K251" s="3"/>
    </row>
    <row r="252" spans="5:11" x14ac:dyDescent="0.25">
      <c r="E252" s="3"/>
      <c r="F252" s="3"/>
      <c r="G252" s="3"/>
      <c r="H252" s="3"/>
      <c r="I252" s="33"/>
      <c r="J252" s="33"/>
      <c r="K252" s="3"/>
    </row>
    <row r="253" spans="5:11" x14ac:dyDescent="0.25">
      <c r="E253" s="3"/>
      <c r="F253" s="3"/>
      <c r="G253" s="3"/>
      <c r="H253" s="3"/>
      <c r="I253" s="33"/>
      <c r="J253" s="33"/>
      <c r="K253" s="3"/>
    </row>
    <row r="254" spans="5:11" x14ac:dyDescent="0.25">
      <c r="E254" s="3"/>
      <c r="F254" s="3"/>
      <c r="G254" s="3"/>
      <c r="H254" s="3"/>
      <c r="I254" s="33"/>
      <c r="J254" s="33"/>
      <c r="K254" s="3"/>
    </row>
    <row r="255" spans="5:11" x14ac:dyDescent="0.25">
      <c r="E255" s="3"/>
      <c r="F255" s="3"/>
      <c r="G255" s="3"/>
      <c r="H255" s="3"/>
      <c r="I255" s="33"/>
      <c r="J255" s="33"/>
      <c r="K255" s="3"/>
    </row>
    <row r="256" spans="5:11" x14ac:dyDescent="0.25">
      <c r="E256" s="3"/>
      <c r="F256" s="3"/>
      <c r="G256" s="3"/>
      <c r="H256" s="3"/>
      <c r="I256" s="33"/>
      <c r="J256" s="33"/>
      <c r="K256" s="3"/>
    </row>
    <row r="257" spans="5:11" x14ac:dyDescent="0.25">
      <c r="E257" s="3"/>
      <c r="F257" s="3"/>
      <c r="G257" s="3"/>
      <c r="H257" s="3"/>
      <c r="I257" s="33"/>
      <c r="J257" s="33"/>
      <c r="K257" s="3"/>
    </row>
    <row r="258" spans="5:11" x14ac:dyDescent="0.25">
      <c r="E258" s="3"/>
      <c r="F258" s="3"/>
      <c r="G258" s="3"/>
      <c r="H258" s="3"/>
      <c r="I258" s="33"/>
      <c r="J258" s="33"/>
      <c r="K258" s="3"/>
    </row>
    <row r="259" spans="5:11" x14ac:dyDescent="0.25">
      <c r="E259" s="3"/>
      <c r="F259" s="3"/>
      <c r="G259" s="3"/>
      <c r="H259" s="3"/>
      <c r="I259" s="33"/>
      <c r="J259" s="33"/>
      <c r="K259" s="3"/>
    </row>
    <row r="260" spans="5:11" x14ac:dyDescent="0.25">
      <c r="E260" s="3"/>
      <c r="F260" s="3"/>
      <c r="G260" s="3"/>
      <c r="H260" s="3"/>
      <c r="I260" s="33"/>
      <c r="J260" s="33"/>
      <c r="K260" s="3"/>
    </row>
    <row r="261" spans="5:11" x14ac:dyDescent="0.25">
      <c r="E261" s="3"/>
      <c r="F261" s="3"/>
      <c r="G261" s="3"/>
      <c r="H261" s="3"/>
      <c r="I261" s="33"/>
      <c r="J261" s="33"/>
      <c r="K261" s="3"/>
    </row>
    <row r="262" spans="5:11" x14ac:dyDescent="0.25">
      <c r="E262" s="3"/>
      <c r="F262" s="3"/>
      <c r="G262" s="3"/>
      <c r="H262" s="3"/>
      <c r="I262" s="33"/>
      <c r="J262" s="33"/>
      <c r="K262" s="3"/>
    </row>
    <row r="263" spans="5:11" x14ac:dyDescent="0.25">
      <c r="E263" s="3"/>
      <c r="F263" s="3"/>
      <c r="G263" s="3"/>
      <c r="H263" s="3"/>
      <c r="I263" s="33"/>
      <c r="J263" s="33"/>
      <c r="K263" s="3"/>
    </row>
    <row r="264" spans="5:11" x14ac:dyDescent="0.25">
      <c r="E264" s="3"/>
      <c r="F264" s="3"/>
      <c r="G264" s="3"/>
      <c r="H264" s="3"/>
      <c r="I264" s="33"/>
      <c r="J264" s="33"/>
      <c r="K264" s="3"/>
    </row>
    <row r="265" spans="5:11" x14ac:dyDescent="0.25">
      <c r="E265" s="3"/>
      <c r="F265" s="3"/>
      <c r="G265" s="3"/>
      <c r="H265" s="3"/>
      <c r="I265" s="33"/>
      <c r="J265" s="33"/>
      <c r="K265" s="3"/>
    </row>
    <row r="266" spans="5:11" x14ac:dyDescent="0.25">
      <c r="E266" s="3"/>
      <c r="F266" s="3"/>
      <c r="G266" s="3"/>
      <c r="H266" s="3"/>
      <c r="I266" s="33"/>
      <c r="J266" s="33"/>
      <c r="K266" s="3"/>
    </row>
    <row r="267" spans="5:11" x14ac:dyDescent="0.25">
      <c r="E267" s="3"/>
      <c r="F267" s="3"/>
      <c r="G267" s="3"/>
      <c r="H267" s="3"/>
      <c r="I267" s="33"/>
      <c r="J267" s="33"/>
      <c r="K267" s="3"/>
    </row>
    <row r="268" spans="5:11" x14ac:dyDescent="0.25">
      <c r="E268" s="3"/>
      <c r="F268" s="3"/>
      <c r="G268" s="3"/>
      <c r="H268" s="3"/>
      <c r="I268" s="33"/>
      <c r="J268" s="33"/>
      <c r="K268" s="3"/>
    </row>
    <row r="269" spans="5:11" x14ac:dyDescent="0.25">
      <c r="E269" s="3"/>
      <c r="F269" s="3"/>
      <c r="G269" s="3"/>
      <c r="H269" s="3"/>
      <c r="I269" s="33"/>
      <c r="J269" s="33"/>
      <c r="K269" s="3"/>
    </row>
    <row r="270" spans="5:11" x14ac:dyDescent="0.25">
      <c r="E270" s="3"/>
      <c r="F270" s="3"/>
      <c r="G270" s="3"/>
      <c r="H270" s="3"/>
      <c r="I270" s="33"/>
      <c r="J270" s="33"/>
      <c r="K270" s="3"/>
    </row>
    <row r="271" spans="5:11" x14ac:dyDescent="0.25">
      <c r="E271" s="3"/>
      <c r="F271" s="3"/>
      <c r="G271" s="3"/>
      <c r="H271" s="3"/>
      <c r="I271" s="33"/>
      <c r="J271" s="33"/>
      <c r="K271" s="3"/>
    </row>
    <row r="272" spans="5:11" x14ac:dyDescent="0.25">
      <c r="E272" s="3"/>
      <c r="F272" s="3"/>
      <c r="G272" s="3"/>
      <c r="H272" s="3"/>
      <c r="I272" s="33"/>
      <c r="J272" s="33"/>
      <c r="K272" s="3"/>
    </row>
    <row r="273" spans="5:11" x14ac:dyDescent="0.25">
      <c r="E273" s="3"/>
      <c r="F273" s="3"/>
      <c r="G273" s="3"/>
      <c r="H273" s="3"/>
      <c r="I273" s="33"/>
      <c r="J273" s="33"/>
      <c r="K273" s="3"/>
    </row>
    <row r="274" spans="5:11" x14ac:dyDescent="0.25">
      <c r="E274" s="3"/>
      <c r="F274" s="3"/>
      <c r="G274" s="3"/>
      <c r="H274" s="3"/>
      <c r="I274" s="33"/>
      <c r="J274" s="33"/>
      <c r="K274" s="3"/>
    </row>
    <row r="275" spans="5:11" x14ac:dyDescent="0.25">
      <c r="E275" s="3"/>
      <c r="F275" s="3"/>
      <c r="G275" s="3"/>
      <c r="H275" s="3"/>
      <c r="I275" s="33"/>
      <c r="J275" s="33"/>
      <c r="K275" s="3"/>
    </row>
    <row r="276" spans="5:11" x14ac:dyDescent="0.25">
      <c r="E276" s="3"/>
      <c r="F276" s="3"/>
      <c r="G276" s="3"/>
      <c r="H276" s="3"/>
      <c r="I276" s="33"/>
      <c r="J276" s="33"/>
      <c r="K276" s="3"/>
    </row>
    <row r="277" spans="5:11" x14ac:dyDescent="0.25">
      <c r="E277" s="3"/>
      <c r="F277" s="3"/>
      <c r="G277" s="3"/>
      <c r="H277" s="3"/>
      <c r="I277" s="33"/>
      <c r="J277" s="33"/>
      <c r="K277" s="3"/>
    </row>
    <row r="278" spans="5:11" x14ac:dyDescent="0.25">
      <c r="E278" s="3"/>
      <c r="F278" s="3"/>
      <c r="G278" s="3"/>
      <c r="H278" s="3"/>
      <c r="I278" s="33"/>
      <c r="J278" s="33"/>
      <c r="K278" s="3"/>
    </row>
    <row r="279" spans="5:11" x14ac:dyDescent="0.25">
      <c r="E279" s="3"/>
      <c r="F279" s="3"/>
      <c r="G279" s="3"/>
      <c r="H279" s="3"/>
      <c r="I279" s="33"/>
      <c r="J279" s="33"/>
      <c r="K279" s="3"/>
    </row>
  </sheetData>
  <mergeCells count="142">
    <mergeCell ref="I4:I5"/>
    <mergeCell ref="J4:J5"/>
    <mergeCell ref="I6:I7"/>
    <mergeCell ref="J6:J7"/>
    <mergeCell ref="A127:A129"/>
    <mergeCell ref="L127:L129"/>
    <mergeCell ref="M127:M129"/>
    <mergeCell ref="A130:A132"/>
    <mergeCell ref="L130:L132"/>
    <mergeCell ref="M130:M132"/>
    <mergeCell ref="A120:A121"/>
    <mergeCell ref="I120:I121"/>
    <mergeCell ref="J120:J121"/>
    <mergeCell ref="L120:L121"/>
    <mergeCell ref="M120:M121"/>
    <mergeCell ref="A123:A126"/>
    <mergeCell ref="L123:L126"/>
    <mergeCell ref="M123:M126"/>
    <mergeCell ref="I123:I126"/>
    <mergeCell ref="J123:J126"/>
    <mergeCell ref="I127:I129"/>
    <mergeCell ref="J127:J129"/>
    <mergeCell ref="I130:I132"/>
    <mergeCell ref="J130:J132"/>
    <mergeCell ref="A108:A109"/>
    <mergeCell ref="L108:L109"/>
    <mergeCell ref="M108:M109"/>
    <mergeCell ref="A112:A113"/>
    <mergeCell ref="I112:I113"/>
    <mergeCell ref="J112:J113"/>
    <mergeCell ref="L112:L113"/>
    <mergeCell ref="M112:M113"/>
    <mergeCell ref="A114:A115"/>
    <mergeCell ref="I114:I115"/>
    <mergeCell ref="J114:J115"/>
    <mergeCell ref="L114:L115"/>
    <mergeCell ref="M114:M115"/>
    <mergeCell ref="I108:I109"/>
    <mergeCell ref="J108:J109"/>
    <mergeCell ref="A97:A99"/>
    <mergeCell ref="L97:L99"/>
    <mergeCell ref="M97:M99"/>
    <mergeCell ref="A103:A106"/>
    <mergeCell ref="L103:L106"/>
    <mergeCell ref="M103:M106"/>
    <mergeCell ref="I103:I106"/>
    <mergeCell ref="J103:J106"/>
    <mergeCell ref="J97:J99"/>
    <mergeCell ref="I97:I99"/>
    <mergeCell ref="M79:M82"/>
    <mergeCell ref="I79:I82"/>
    <mergeCell ref="J79:J82"/>
    <mergeCell ref="M72:M74"/>
    <mergeCell ref="M63:M64"/>
    <mergeCell ref="A92:A93"/>
    <mergeCell ref="L92:L93"/>
    <mergeCell ref="J92:J93"/>
    <mergeCell ref="I92:I93"/>
    <mergeCell ref="M92:M93"/>
    <mergeCell ref="M86:M90"/>
    <mergeCell ref="I63:I64"/>
    <mergeCell ref="L72:L74"/>
    <mergeCell ref="M66:M67"/>
    <mergeCell ref="M75:M76"/>
    <mergeCell ref="I75:I76"/>
    <mergeCell ref="A79:A82"/>
    <mergeCell ref="L79:L82"/>
    <mergeCell ref="L26:L28"/>
    <mergeCell ref="M26:M28"/>
    <mergeCell ref="J26:J28"/>
    <mergeCell ref="I26:I28"/>
    <mergeCell ref="A29:A30"/>
    <mergeCell ref="L29:L30"/>
    <mergeCell ref="M29:M30"/>
    <mergeCell ref="J29:J30"/>
    <mergeCell ref="I29:I30"/>
    <mergeCell ref="A133:D133"/>
    <mergeCell ref="L63:L64"/>
    <mergeCell ref="L66:L67"/>
    <mergeCell ref="J63:J64"/>
    <mergeCell ref="I66:I67"/>
    <mergeCell ref="L86:L90"/>
    <mergeCell ref="A66:A67"/>
    <mergeCell ref="A39:A41"/>
    <mergeCell ref="I39:I41"/>
    <mergeCell ref="J39:J41"/>
    <mergeCell ref="A86:A90"/>
    <mergeCell ref="A63:A64"/>
    <mergeCell ref="A72:A74"/>
    <mergeCell ref="I86:I90"/>
    <mergeCell ref="J86:J90"/>
    <mergeCell ref="J66:J67"/>
    <mergeCell ref="I72:I74"/>
    <mergeCell ref="J72:J74"/>
    <mergeCell ref="L39:L41"/>
    <mergeCell ref="A51:A52"/>
    <mergeCell ref="L51:L52"/>
    <mergeCell ref="A75:A76"/>
    <mergeCell ref="L75:L76"/>
    <mergeCell ref="J75:J76"/>
    <mergeCell ref="A12:A16"/>
    <mergeCell ref="A1:M1"/>
    <mergeCell ref="I32:I34"/>
    <mergeCell ref="M39:M41"/>
    <mergeCell ref="I12:I16"/>
    <mergeCell ref="J12:J16"/>
    <mergeCell ref="L12:L16"/>
    <mergeCell ref="M12:M16"/>
    <mergeCell ref="M20:M25"/>
    <mergeCell ref="A20:A25"/>
    <mergeCell ref="I20:I25"/>
    <mergeCell ref="J20:J25"/>
    <mergeCell ref="L20:L25"/>
    <mergeCell ref="A32:A34"/>
    <mergeCell ref="M32:M34"/>
    <mergeCell ref="L32:L34"/>
    <mergeCell ref="J32:J34"/>
    <mergeCell ref="L4:L5"/>
    <mergeCell ref="M4:M5"/>
    <mergeCell ref="A4:A5"/>
    <mergeCell ref="A6:A7"/>
    <mergeCell ref="L6:L7"/>
    <mergeCell ref="M6:M7"/>
    <mergeCell ref="A26:A28"/>
    <mergeCell ref="A44:A45"/>
    <mergeCell ref="L44:L45"/>
    <mergeCell ref="M44:M45"/>
    <mergeCell ref="J44:J45"/>
    <mergeCell ref="I44:I45"/>
    <mergeCell ref="L56:L59"/>
    <mergeCell ref="M56:M59"/>
    <mergeCell ref="J56:J59"/>
    <mergeCell ref="I56:I59"/>
    <mergeCell ref="A56:A59"/>
    <mergeCell ref="A48:A49"/>
    <mergeCell ref="M48:M49"/>
    <mergeCell ref="L48:L49"/>
    <mergeCell ref="J48:J49"/>
    <mergeCell ref="I48:I49"/>
    <mergeCell ref="M51:M52"/>
    <mergeCell ref="I51:I52"/>
    <mergeCell ref="J51:J52"/>
  </mergeCells>
  <printOptions horizontalCentered="1"/>
  <pageMargins left="0" right="0" top="0.35433070866141736" bottom="0.15748031496062992" header="0.31496062992125984" footer="0.31496062992125984"/>
  <pageSetup paperSize="9" scale="65" orientation="landscape" r:id="rId1"/>
  <headerFooter>
    <oddHeader>&amp;RPágina 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topLeftCell="A13" workbookViewId="0">
      <selection sqref="A1:F40"/>
    </sheetView>
  </sheetViews>
  <sheetFormatPr baseColWidth="10" defaultRowHeight="15" x14ac:dyDescent="0.25"/>
  <cols>
    <col min="1" max="1" width="3.7109375" customWidth="1"/>
    <col min="2" max="2" width="45.5703125" bestFit="1" customWidth="1"/>
    <col min="4" max="4" width="15.28515625" bestFit="1" customWidth="1"/>
    <col min="6" max="6" width="15.85546875" bestFit="1" customWidth="1"/>
  </cols>
  <sheetData>
    <row r="1" spans="1:6" ht="18" x14ac:dyDescent="0.25">
      <c r="A1" s="318" t="s">
        <v>48</v>
      </c>
      <c r="B1" s="318"/>
      <c r="C1" s="318"/>
      <c r="D1" s="318"/>
      <c r="E1" s="318"/>
      <c r="F1" s="318"/>
    </row>
    <row r="2" spans="1:6" ht="15.75" x14ac:dyDescent="0.25">
      <c r="A2" s="202"/>
      <c r="B2" s="202"/>
      <c r="C2" s="202"/>
      <c r="D2" s="202"/>
    </row>
    <row r="3" spans="1:6" ht="33.75" customHeight="1" x14ac:dyDescent="0.25">
      <c r="A3" s="317" t="s">
        <v>328</v>
      </c>
      <c r="B3" s="317"/>
      <c r="C3" s="317"/>
      <c r="D3" s="317"/>
    </row>
    <row r="4" spans="1:6" ht="15.75" thickBot="1" x14ac:dyDescent="0.3">
      <c r="A4" s="4"/>
      <c r="C4" s="4"/>
      <c r="D4" s="4"/>
    </row>
    <row r="5" spans="1:6" ht="26.25" thickBot="1" x14ac:dyDescent="0.3">
      <c r="A5" s="99" t="s">
        <v>7</v>
      </c>
      <c r="B5" s="99" t="s">
        <v>45</v>
      </c>
      <c r="C5" s="103" t="s">
        <v>41</v>
      </c>
      <c r="D5" s="103" t="s">
        <v>42</v>
      </c>
    </row>
    <row r="6" spans="1:6" ht="45.75" thickBot="1" x14ac:dyDescent="0.3">
      <c r="A6" s="102">
        <v>1</v>
      </c>
      <c r="B6" s="101" t="s">
        <v>327</v>
      </c>
      <c r="C6" s="100">
        <v>563</v>
      </c>
      <c r="D6" s="98">
        <v>161</v>
      </c>
    </row>
    <row r="7" spans="1:6" ht="16.5" thickBot="1" x14ac:dyDescent="0.3">
      <c r="A7" s="319" t="s">
        <v>14</v>
      </c>
      <c r="B7" s="320"/>
      <c r="C7" s="97">
        <v>563</v>
      </c>
      <c r="D7" s="97">
        <v>161</v>
      </c>
    </row>
    <row r="9" spans="1:6" ht="57" customHeight="1" x14ac:dyDescent="0.25">
      <c r="A9" s="317" t="s">
        <v>49</v>
      </c>
      <c r="B9" s="317"/>
      <c r="C9" s="317"/>
      <c r="D9" s="317"/>
      <c r="E9" s="317"/>
      <c r="F9" s="317"/>
    </row>
    <row r="10" spans="1:6" ht="15.75" thickBot="1" x14ac:dyDescent="0.3"/>
    <row r="11" spans="1:6" ht="39" thickBot="1" x14ac:dyDescent="0.3">
      <c r="A11" s="238" t="s">
        <v>7</v>
      </c>
      <c r="B11" s="238" t="s">
        <v>40</v>
      </c>
      <c r="C11" s="239" t="s">
        <v>41</v>
      </c>
      <c r="D11" s="239" t="s">
        <v>46</v>
      </c>
      <c r="E11" s="240" t="s">
        <v>42</v>
      </c>
      <c r="F11" s="240" t="s">
        <v>47</v>
      </c>
    </row>
    <row r="12" spans="1:6" x14ac:dyDescent="0.25">
      <c r="A12" s="253">
        <v>1</v>
      </c>
      <c r="B12" s="244" t="s">
        <v>21</v>
      </c>
      <c r="C12" s="245">
        <v>236</v>
      </c>
      <c r="D12" s="246">
        <v>566380203.31000006</v>
      </c>
      <c r="E12" s="245">
        <v>1</v>
      </c>
      <c r="F12" s="247">
        <v>2044500</v>
      </c>
    </row>
    <row r="13" spans="1:6" x14ac:dyDescent="0.25">
      <c r="A13" s="254">
        <v>2</v>
      </c>
      <c r="B13" s="241" t="s">
        <v>20</v>
      </c>
      <c r="C13" s="242">
        <v>2</v>
      </c>
      <c r="D13" s="243">
        <v>934624</v>
      </c>
      <c r="E13" s="242">
        <v>6</v>
      </c>
      <c r="F13" s="248">
        <v>1280327</v>
      </c>
    </row>
    <row r="14" spans="1:6" x14ac:dyDescent="0.25">
      <c r="A14" s="254">
        <v>3</v>
      </c>
      <c r="B14" s="241" t="s">
        <v>12</v>
      </c>
      <c r="C14" s="242">
        <v>86</v>
      </c>
      <c r="D14" s="243">
        <v>131251647.59999999</v>
      </c>
      <c r="E14" s="242">
        <v>35</v>
      </c>
      <c r="F14" s="248">
        <v>5379243.2000000002</v>
      </c>
    </row>
    <row r="15" spans="1:6" x14ac:dyDescent="0.25">
      <c r="A15" s="254">
        <v>4</v>
      </c>
      <c r="B15" s="241" t="s">
        <v>31</v>
      </c>
      <c r="C15" s="242">
        <v>14</v>
      </c>
      <c r="D15" s="243">
        <v>13160863.58</v>
      </c>
      <c r="E15" s="242">
        <v>0</v>
      </c>
      <c r="F15" s="248">
        <v>0</v>
      </c>
    </row>
    <row r="16" spans="1:6" x14ac:dyDescent="0.25">
      <c r="A16" s="254">
        <v>5</v>
      </c>
      <c r="B16" s="241" t="s">
        <v>24</v>
      </c>
      <c r="C16" s="242">
        <v>6</v>
      </c>
      <c r="D16" s="243">
        <v>765526.73</v>
      </c>
      <c r="E16" s="242">
        <v>1</v>
      </c>
      <c r="F16" s="248">
        <v>67679.460000000006</v>
      </c>
    </row>
    <row r="17" spans="1:6" x14ac:dyDescent="0.25">
      <c r="A17" s="254">
        <v>6</v>
      </c>
      <c r="B17" s="241" t="s">
        <v>27</v>
      </c>
      <c r="C17" s="242">
        <v>12</v>
      </c>
      <c r="D17" s="243">
        <v>2895201.33</v>
      </c>
      <c r="E17" s="242">
        <v>1</v>
      </c>
      <c r="F17" s="248">
        <v>478000</v>
      </c>
    </row>
    <row r="18" spans="1:6" x14ac:dyDescent="0.25">
      <c r="A18" s="254">
        <v>7</v>
      </c>
      <c r="B18" s="241" t="s">
        <v>204</v>
      </c>
      <c r="C18" s="242">
        <v>8</v>
      </c>
      <c r="D18" s="243">
        <v>1640754.26</v>
      </c>
      <c r="E18" s="242">
        <v>1</v>
      </c>
      <c r="F18" s="248">
        <v>115550</v>
      </c>
    </row>
    <row r="19" spans="1:6" x14ac:dyDescent="0.25">
      <c r="A19" s="254">
        <v>8</v>
      </c>
      <c r="B19" s="241" t="s">
        <v>230</v>
      </c>
      <c r="C19" s="242">
        <v>1</v>
      </c>
      <c r="D19" s="243">
        <v>102399.48</v>
      </c>
      <c r="E19" s="242">
        <v>0</v>
      </c>
      <c r="F19" s="248">
        <v>0</v>
      </c>
    </row>
    <row r="20" spans="1:6" x14ac:dyDescent="0.25">
      <c r="A20" s="254">
        <v>9</v>
      </c>
      <c r="B20" s="241" t="s">
        <v>15</v>
      </c>
      <c r="C20" s="242">
        <v>12</v>
      </c>
      <c r="D20" s="243">
        <v>1737851.65</v>
      </c>
      <c r="E20" s="242">
        <v>6</v>
      </c>
      <c r="F20" s="248">
        <v>1303806</v>
      </c>
    </row>
    <row r="21" spans="1:6" x14ac:dyDescent="0.25">
      <c r="A21" s="254">
        <v>10</v>
      </c>
      <c r="B21" s="241" t="s">
        <v>34</v>
      </c>
      <c r="C21" s="242">
        <v>9</v>
      </c>
      <c r="D21" s="243">
        <v>2864787.79</v>
      </c>
      <c r="E21" s="242">
        <v>17</v>
      </c>
      <c r="F21" s="248">
        <v>5842797</v>
      </c>
    </row>
    <row r="22" spans="1:6" x14ac:dyDescent="0.25">
      <c r="A22" s="254">
        <v>11</v>
      </c>
      <c r="B22" s="241" t="s">
        <v>114</v>
      </c>
      <c r="C22" s="242">
        <v>1</v>
      </c>
      <c r="D22" s="243">
        <v>162000</v>
      </c>
      <c r="E22" s="242">
        <v>0</v>
      </c>
      <c r="F22" s="248">
        <v>0</v>
      </c>
    </row>
    <row r="23" spans="1:6" x14ac:dyDescent="0.25">
      <c r="A23" s="254">
        <v>12</v>
      </c>
      <c r="B23" s="241" t="s">
        <v>25</v>
      </c>
      <c r="C23" s="242">
        <v>4</v>
      </c>
      <c r="D23" s="243">
        <v>734720.73</v>
      </c>
      <c r="E23" s="242">
        <v>0</v>
      </c>
      <c r="F23" s="248">
        <v>0</v>
      </c>
    </row>
    <row r="24" spans="1:6" x14ac:dyDescent="0.25">
      <c r="A24" s="254">
        <v>13</v>
      </c>
      <c r="B24" s="241" t="s">
        <v>234</v>
      </c>
      <c r="C24" s="242">
        <v>18</v>
      </c>
      <c r="D24" s="243">
        <v>4773341.08</v>
      </c>
      <c r="E24" s="242">
        <v>0</v>
      </c>
      <c r="F24" s="248">
        <v>0</v>
      </c>
    </row>
    <row r="25" spans="1:6" x14ac:dyDescent="0.25">
      <c r="A25" s="254">
        <v>14</v>
      </c>
      <c r="B25" s="241" t="s">
        <v>249</v>
      </c>
      <c r="C25" s="242">
        <v>16</v>
      </c>
      <c r="D25" s="243">
        <v>13118387.050000001</v>
      </c>
      <c r="E25" s="242">
        <v>14</v>
      </c>
      <c r="F25" s="248">
        <v>3436952.2</v>
      </c>
    </row>
    <row r="26" spans="1:6" x14ac:dyDescent="0.25">
      <c r="A26" s="254">
        <v>15</v>
      </c>
      <c r="B26" s="241" t="s">
        <v>11</v>
      </c>
      <c r="C26" s="242">
        <v>27</v>
      </c>
      <c r="D26" s="243">
        <v>12243527.91</v>
      </c>
      <c r="E26" s="242">
        <v>12</v>
      </c>
      <c r="F26" s="248">
        <v>28049176.050000001</v>
      </c>
    </row>
    <row r="27" spans="1:6" x14ac:dyDescent="0.25">
      <c r="A27" s="254">
        <v>16</v>
      </c>
      <c r="B27" s="241" t="s">
        <v>16</v>
      </c>
      <c r="C27" s="242">
        <v>2</v>
      </c>
      <c r="D27" s="243">
        <v>189329.91</v>
      </c>
      <c r="E27" s="242">
        <v>0</v>
      </c>
      <c r="F27" s="248">
        <v>0</v>
      </c>
    </row>
    <row r="28" spans="1:6" x14ac:dyDescent="0.25">
      <c r="A28" s="254">
        <v>17</v>
      </c>
      <c r="B28" s="241" t="s">
        <v>35</v>
      </c>
      <c r="C28" s="242">
        <v>2</v>
      </c>
      <c r="D28" s="243">
        <v>432260.45999999996</v>
      </c>
      <c r="E28" s="242">
        <v>0</v>
      </c>
      <c r="F28" s="248">
        <v>0</v>
      </c>
    </row>
    <row r="29" spans="1:6" x14ac:dyDescent="0.25">
      <c r="A29" s="254">
        <v>18</v>
      </c>
      <c r="B29" s="241" t="s">
        <v>17</v>
      </c>
      <c r="C29" s="242">
        <v>7</v>
      </c>
      <c r="D29" s="243">
        <v>3854603.31</v>
      </c>
      <c r="E29" s="242">
        <v>0</v>
      </c>
      <c r="F29" s="248">
        <v>0</v>
      </c>
    </row>
    <row r="30" spans="1:6" x14ac:dyDescent="0.25">
      <c r="A30" s="254">
        <v>19</v>
      </c>
      <c r="B30" s="241" t="s">
        <v>33</v>
      </c>
      <c r="C30" s="242">
        <v>2</v>
      </c>
      <c r="D30" s="243">
        <v>473591.7</v>
      </c>
      <c r="E30" s="242">
        <v>0</v>
      </c>
      <c r="F30" s="248">
        <v>0</v>
      </c>
    </row>
    <row r="31" spans="1:6" x14ac:dyDescent="0.25">
      <c r="A31" s="254">
        <v>20</v>
      </c>
      <c r="B31" s="241" t="s">
        <v>30</v>
      </c>
      <c r="C31" s="242">
        <v>2</v>
      </c>
      <c r="D31" s="243">
        <v>496604</v>
      </c>
      <c r="E31" s="242">
        <v>0</v>
      </c>
      <c r="F31" s="248">
        <v>0</v>
      </c>
    </row>
    <row r="32" spans="1:6" x14ac:dyDescent="0.25">
      <c r="A32" s="254">
        <v>21</v>
      </c>
      <c r="B32" s="241" t="s">
        <v>13</v>
      </c>
      <c r="C32" s="242">
        <v>7</v>
      </c>
      <c r="D32" s="243">
        <v>1785857.57</v>
      </c>
      <c r="E32" s="242">
        <v>0</v>
      </c>
      <c r="F32" s="248">
        <v>0</v>
      </c>
    </row>
    <row r="33" spans="1:6" x14ac:dyDescent="0.25">
      <c r="A33" s="254">
        <v>22</v>
      </c>
      <c r="B33" s="241" t="s">
        <v>26</v>
      </c>
      <c r="C33" s="242">
        <v>4</v>
      </c>
      <c r="D33" s="243">
        <v>743310</v>
      </c>
      <c r="E33" s="242">
        <v>2</v>
      </c>
      <c r="F33" s="248">
        <v>130847</v>
      </c>
    </row>
    <row r="34" spans="1:6" x14ac:dyDescent="0.25">
      <c r="A34" s="254">
        <v>23</v>
      </c>
      <c r="B34" s="241" t="s">
        <v>22</v>
      </c>
      <c r="C34" s="242">
        <v>13</v>
      </c>
      <c r="D34" s="243">
        <v>4579886.3499999996</v>
      </c>
      <c r="E34" s="242">
        <v>3</v>
      </c>
      <c r="F34" s="248">
        <v>867587</v>
      </c>
    </row>
    <row r="35" spans="1:6" x14ac:dyDescent="0.25">
      <c r="A35" s="254">
        <v>24</v>
      </c>
      <c r="B35" s="241" t="s">
        <v>240</v>
      </c>
      <c r="C35" s="242">
        <v>2</v>
      </c>
      <c r="D35" s="243">
        <v>1299740</v>
      </c>
      <c r="E35" s="242">
        <v>0</v>
      </c>
      <c r="F35" s="248">
        <v>0</v>
      </c>
    </row>
    <row r="36" spans="1:6" x14ac:dyDescent="0.25">
      <c r="A36" s="254">
        <v>25</v>
      </c>
      <c r="B36" s="241" t="s">
        <v>23</v>
      </c>
      <c r="C36" s="242">
        <v>3</v>
      </c>
      <c r="D36" s="243">
        <v>528000</v>
      </c>
      <c r="E36" s="242">
        <v>0</v>
      </c>
      <c r="F36" s="248">
        <v>0</v>
      </c>
    </row>
    <row r="37" spans="1:6" x14ac:dyDescent="0.25">
      <c r="A37" s="254">
        <v>26</v>
      </c>
      <c r="B37" s="241" t="s">
        <v>18</v>
      </c>
      <c r="C37" s="242">
        <v>31</v>
      </c>
      <c r="D37" s="243">
        <v>8536526.5999999996</v>
      </c>
      <c r="E37" s="242">
        <v>0</v>
      </c>
      <c r="F37" s="248">
        <v>0</v>
      </c>
    </row>
    <row r="38" spans="1:6" x14ac:dyDescent="0.25">
      <c r="A38" s="254">
        <v>27</v>
      </c>
      <c r="B38" s="241" t="s">
        <v>19</v>
      </c>
      <c r="C38" s="242">
        <v>27</v>
      </c>
      <c r="D38" s="243">
        <v>15509570.940000001</v>
      </c>
      <c r="E38" s="242">
        <v>62</v>
      </c>
      <c r="F38" s="248">
        <v>35548776.399999999</v>
      </c>
    </row>
    <row r="39" spans="1:6" ht="15.75" thickBot="1" x14ac:dyDescent="0.3">
      <c r="A39" s="255">
        <v>28</v>
      </c>
      <c r="B39" s="249" t="s">
        <v>32</v>
      </c>
      <c r="C39" s="250">
        <v>9</v>
      </c>
      <c r="D39" s="251">
        <v>9837296.5900000017</v>
      </c>
      <c r="E39" s="250">
        <v>0</v>
      </c>
      <c r="F39" s="252">
        <v>0</v>
      </c>
    </row>
    <row r="40" spans="1:6" ht="23.25" customHeight="1" thickBot="1" x14ac:dyDescent="0.3">
      <c r="A40" s="315" t="s">
        <v>14</v>
      </c>
      <c r="B40" s="316"/>
      <c r="C40" s="120">
        <f>SUM(C12:C39)</f>
        <v>563</v>
      </c>
      <c r="D40" s="122">
        <f>SUM(D12:D39)</f>
        <v>801032413.93000031</v>
      </c>
      <c r="E40" s="120">
        <f>SUM(E12:E39)</f>
        <v>161</v>
      </c>
      <c r="F40" s="121">
        <f>SUM(F12:F39)</f>
        <v>84545241.310000002</v>
      </c>
    </row>
  </sheetData>
  <mergeCells count="5">
    <mergeCell ref="A40:B40"/>
    <mergeCell ref="A9:F9"/>
    <mergeCell ref="A1:F1"/>
    <mergeCell ref="A3:D3"/>
    <mergeCell ref="A7:B7"/>
  </mergeCells>
  <printOptions horizontalCentered="1"/>
  <pageMargins left="0" right="0" top="0.55118110236220474" bottom="0.55118110236220474" header="0.31496062992125984" footer="0.31496062992125984"/>
  <pageSetup paperSize="9"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33"/>
  <sheetViews>
    <sheetView topLeftCell="A6" workbookViewId="0">
      <selection activeCell="C32" sqref="C32"/>
    </sheetView>
  </sheetViews>
  <sheetFormatPr baseColWidth="10" defaultRowHeight="15" x14ac:dyDescent="0.25"/>
  <cols>
    <col min="1" max="1" width="45.5703125" bestFit="1" customWidth="1"/>
    <col min="2" max="2" width="42" bestFit="1" customWidth="1"/>
    <col min="3" max="3" width="12.28515625" customWidth="1"/>
    <col min="4" max="4" width="45.5703125" bestFit="1" customWidth="1"/>
  </cols>
  <sheetData>
    <row r="3" spans="1:4" x14ac:dyDescent="0.25">
      <c r="A3" s="94" t="s">
        <v>36</v>
      </c>
      <c r="B3" t="s">
        <v>39</v>
      </c>
    </row>
    <row r="4" spans="1:4" x14ac:dyDescent="0.25">
      <c r="A4" s="95" t="s">
        <v>21</v>
      </c>
      <c r="B4" s="96">
        <v>1</v>
      </c>
      <c r="D4" s="95" t="s">
        <v>21</v>
      </c>
    </row>
    <row r="5" spans="1:4" x14ac:dyDescent="0.25">
      <c r="A5" s="95" t="s">
        <v>20</v>
      </c>
      <c r="B5" s="96">
        <v>6</v>
      </c>
      <c r="D5" s="95" t="s">
        <v>20</v>
      </c>
    </row>
    <row r="6" spans="1:4" x14ac:dyDescent="0.25">
      <c r="A6" s="95" t="s">
        <v>12</v>
      </c>
      <c r="B6" s="96">
        <v>35</v>
      </c>
      <c r="D6" s="95" t="s">
        <v>12</v>
      </c>
    </row>
    <row r="7" spans="1:4" x14ac:dyDescent="0.25">
      <c r="A7" s="95" t="s">
        <v>31</v>
      </c>
      <c r="B7" s="96">
        <v>0</v>
      </c>
      <c r="D7" s="95" t="s">
        <v>31</v>
      </c>
    </row>
    <row r="8" spans="1:4" x14ac:dyDescent="0.25">
      <c r="A8" s="95" t="s">
        <v>24</v>
      </c>
      <c r="B8" s="96">
        <v>1</v>
      </c>
      <c r="D8" s="95" t="s">
        <v>24</v>
      </c>
    </row>
    <row r="9" spans="1:4" x14ac:dyDescent="0.25">
      <c r="A9" s="95" t="s">
        <v>27</v>
      </c>
      <c r="B9" s="96">
        <v>1</v>
      </c>
      <c r="D9" s="95" t="s">
        <v>27</v>
      </c>
    </row>
    <row r="10" spans="1:4" x14ac:dyDescent="0.25">
      <c r="A10" s="95" t="s">
        <v>204</v>
      </c>
      <c r="B10" s="96">
        <v>1</v>
      </c>
      <c r="D10" s="95" t="s">
        <v>204</v>
      </c>
    </row>
    <row r="11" spans="1:4" x14ac:dyDescent="0.25">
      <c r="A11" s="95" t="s">
        <v>230</v>
      </c>
      <c r="B11" s="96">
        <v>0</v>
      </c>
      <c r="D11" s="95" t="s">
        <v>230</v>
      </c>
    </row>
    <row r="12" spans="1:4" x14ac:dyDescent="0.25">
      <c r="A12" s="95" t="s">
        <v>15</v>
      </c>
      <c r="B12" s="96">
        <v>6</v>
      </c>
      <c r="D12" s="95" t="s">
        <v>15</v>
      </c>
    </row>
    <row r="13" spans="1:4" x14ac:dyDescent="0.25">
      <c r="A13" s="95" t="s">
        <v>34</v>
      </c>
      <c r="B13" s="96">
        <v>17</v>
      </c>
      <c r="D13" s="95" t="s">
        <v>34</v>
      </c>
    </row>
    <row r="14" spans="1:4" x14ac:dyDescent="0.25">
      <c r="A14" s="95" t="s">
        <v>114</v>
      </c>
      <c r="B14" s="96">
        <v>0</v>
      </c>
      <c r="D14" s="95" t="s">
        <v>114</v>
      </c>
    </row>
    <row r="15" spans="1:4" x14ac:dyDescent="0.25">
      <c r="A15" s="95" t="s">
        <v>25</v>
      </c>
      <c r="B15" s="96">
        <v>0</v>
      </c>
      <c r="D15" s="95" t="s">
        <v>25</v>
      </c>
    </row>
    <row r="16" spans="1:4" x14ac:dyDescent="0.25">
      <c r="A16" s="95" t="s">
        <v>234</v>
      </c>
      <c r="B16" s="96">
        <v>0</v>
      </c>
      <c r="D16" s="95" t="s">
        <v>234</v>
      </c>
    </row>
    <row r="17" spans="1:4" x14ac:dyDescent="0.25">
      <c r="A17" s="95" t="s">
        <v>249</v>
      </c>
      <c r="B17" s="96">
        <v>14</v>
      </c>
      <c r="D17" s="95" t="s">
        <v>249</v>
      </c>
    </row>
    <row r="18" spans="1:4" x14ac:dyDescent="0.25">
      <c r="A18" s="95" t="s">
        <v>11</v>
      </c>
      <c r="B18" s="96">
        <v>12</v>
      </c>
      <c r="D18" s="95" t="s">
        <v>11</v>
      </c>
    </row>
    <row r="19" spans="1:4" x14ac:dyDescent="0.25">
      <c r="A19" s="95" t="s">
        <v>16</v>
      </c>
      <c r="B19" s="96">
        <v>0</v>
      </c>
      <c r="D19" s="95" t="s">
        <v>16</v>
      </c>
    </row>
    <row r="20" spans="1:4" x14ac:dyDescent="0.25">
      <c r="A20" s="95" t="s">
        <v>35</v>
      </c>
      <c r="B20" s="96">
        <v>0</v>
      </c>
      <c r="D20" s="95" t="s">
        <v>35</v>
      </c>
    </row>
    <row r="21" spans="1:4" x14ac:dyDescent="0.25">
      <c r="A21" s="95" t="s">
        <v>17</v>
      </c>
      <c r="B21" s="96">
        <v>0</v>
      </c>
      <c r="D21" s="95" t="s">
        <v>17</v>
      </c>
    </row>
    <row r="22" spans="1:4" x14ac:dyDescent="0.25">
      <c r="A22" s="95" t="s">
        <v>33</v>
      </c>
      <c r="B22" s="96">
        <v>0</v>
      </c>
      <c r="D22" s="95" t="s">
        <v>33</v>
      </c>
    </row>
    <row r="23" spans="1:4" x14ac:dyDescent="0.25">
      <c r="A23" s="95" t="s">
        <v>30</v>
      </c>
      <c r="B23" s="96">
        <v>0</v>
      </c>
      <c r="D23" s="95" t="s">
        <v>30</v>
      </c>
    </row>
    <row r="24" spans="1:4" x14ac:dyDescent="0.25">
      <c r="A24" s="95" t="s">
        <v>13</v>
      </c>
      <c r="B24" s="96">
        <v>0</v>
      </c>
      <c r="D24" s="95" t="s">
        <v>13</v>
      </c>
    </row>
    <row r="25" spans="1:4" x14ac:dyDescent="0.25">
      <c r="A25" s="95" t="s">
        <v>26</v>
      </c>
      <c r="B25" s="96">
        <v>2</v>
      </c>
      <c r="D25" s="95" t="s">
        <v>26</v>
      </c>
    </row>
    <row r="26" spans="1:4" x14ac:dyDescent="0.25">
      <c r="A26" s="95" t="s">
        <v>22</v>
      </c>
      <c r="B26" s="96">
        <v>3</v>
      </c>
      <c r="D26" s="95" t="s">
        <v>22</v>
      </c>
    </row>
    <row r="27" spans="1:4" x14ac:dyDescent="0.25">
      <c r="A27" s="95" t="s">
        <v>240</v>
      </c>
      <c r="B27" s="96">
        <v>0</v>
      </c>
      <c r="D27" s="95" t="s">
        <v>240</v>
      </c>
    </row>
    <row r="28" spans="1:4" x14ac:dyDescent="0.25">
      <c r="A28" s="95" t="s">
        <v>23</v>
      </c>
      <c r="B28" s="96">
        <v>0</v>
      </c>
      <c r="D28" s="95" t="s">
        <v>23</v>
      </c>
    </row>
    <row r="29" spans="1:4" x14ac:dyDescent="0.25">
      <c r="A29" s="95" t="s">
        <v>18</v>
      </c>
      <c r="B29" s="96">
        <v>0</v>
      </c>
      <c r="D29" s="95" t="s">
        <v>18</v>
      </c>
    </row>
    <row r="30" spans="1:4" x14ac:dyDescent="0.25">
      <c r="A30" s="95" t="s">
        <v>19</v>
      </c>
      <c r="B30" s="96">
        <v>62</v>
      </c>
      <c r="D30" s="95" t="s">
        <v>19</v>
      </c>
    </row>
    <row r="31" spans="1:4" x14ac:dyDescent="0.25">
      <c r="A31" s="95" t="s">
        <v>32</v>
      </c>
      <c r="B31" s="96">
        <v>0</v>
      </c>
      <c r="D31" s="95" t="s">
        <v>32</v>
      </c>
    </row>
    <row r="32" spans="1:4" x14ac:dyDescent="0.25">
      <c r="A32" s="95" t="s">
        <v>37</v>
      </c>
      <c r="B32" s="96">
        <v>161</v>
      </c>
    </row>
    <row r="33" spans="1:2" x14ac:dyDescent="0.25">
      <c r="A33" s="95" t="s">
        <v>38</v>
      </c>
      <c r="B33" s="96">
        <v>322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9"/>
  <sheetViews>
    <sheetView topLeftCell="A116" zoomScale="90" zoomScaleNormal="90" workbookViewId="0">
      <selection activeCell="A128" sqref="A128"/>
    </sheetView>
  </sheetViews>
  <sheetFormatPr baseColWidth="10" defaultRowHeight="15" x14ac:dyDescent="0.25"/>
  <cols>
    <col min="1" max="1" width="35.140625" style="4" customWidth="1"/>
    <col min="2" max="2" width="50.28515625" style="4" customWidth="1"/>
    <col min="3" max="3" width="10.7109375" style="4" bestFit="1" customWidth="1"/>
    <col min="4" max="4" width="9.5703125" style="4" bestFit="1" customWidth="1"/>
    <col min="5" max="5" width="15.7109375" style="4" customWidth="1"/>
    <col min="6" max="6" width="23.140625" style="4" customWidth="1"/>
    <col min="7" max="7" width="29.85546875" customWidth="1"/>
    <col min="8" max="8" width="17" customWidth="1"/>
    <col min="9" max="9" width="13.5703125" bestFit="1" customWidth="1"/>
    <col min="12" max="12" width="11" bestFit="1" customWidth="1"/>
  </cols>
  <sheetData>
    <row r="1" spans="1:7" ht="48" customHeight="1" x14ac:dyDescent="0.25">
      <c r="A1" s="270"/>
      <c r="B1" s="270"/>
      <c r="C1" s="270"/>
      <c r="D1" s="270"/>
      <c r="E1" s="270"/>
    </row>
    <row r="2" spans="1:7" ht="16.5" thickBot="1" x14ac:dyDescent="0.35">
      <c r="A2" s="6"/>
      <c r="B2" s="5"/>
      <c r="D2" s="7"/>
      <c r="E2" s="7"/>
    </row>
    <row r="3" spans="1:7" s="2" customFormat="1" ht="60.75" thickBot="1" x14ac:dyDescent="0.3">
      <c r="A3" s="41" t="s">
        <v>0</v>
      </c>
      <c r="B3" s="41" t="s">
        <v>1</v>
      </c>
      <c r="C3" s="41" t="s">
        <v>9</v>
      </c>
      <c r="D3" s="42" t="s">
        <v>3</v>
      </c>
      <c r="E3" s="107" t="s">
        <v>44</v>
      </c>
    </row>
    <row r="4" spans="1:7" ht="20.100000000000001" customHeight="1" x14ac:dyDescent="0.25">
      <c r="A4" s="208" t="s">
        <v>55</v>
      </c>
      <c r="B4" s="23" t="s">
        <v>21</v>
      </c>
      <c r="C4" s="36" t="s">
        <v>54</v>
      </c>
      <c r="D4" s="198">
        <v>0</v>
      </c>
      <c r="E4" s="147">
        <v>0</v>
      </c>
      <c r="G4" s="17"/>
    </row>
    <row r="5" spans="1:7" ht="20.100000000000001" customHeight="1" thickBot="1" x14ac:dyDescent="0.3">
      <c r="A5" s="214" t="s">
        <v>59</v>
      </c>
      <c r="B5" s="24" t="s">
        <v>21</v>
      </c>
      <c r="C5" s="38" t="s">
        <v>52</v>
      </c>
      <c r="D5" s="195">
        <v>0</v>
      </c>
      <c r="E5" s="148">
        <v>0</v>
      </c>
      <c r="G5" s="17"/>
    </row>
    <row r="6" spans="1:7" ht="20.100000000000001" customHeight="1" x14ac:dyDescent="0.25">
      <c r="A6" s="219" t="s">
        <v>62</v>
      </c>
      <c r="B6" s="55" t="s">
        <v>21</v>
      </c>
      <c r="C6" s="46" t="s">
        <v>52</v>
      </c>
      <c r="D6" s="194">
        <v>0</v>
      </c>
      <c r="E6" s="149">
        <v>0</v>
      </c>
      <c r="G6" s="17"/>
    </row>
    <row r="7" spans="1:7" ht="20.100000000000001" customHeight="1" thickBot="1" x14ac:dyDescent="0.3">
      <c r="A7" s="213" t="s">
        <v>66</v>
      </c>
      <c r="B7" s="24" t="s">
        <v>21</v>
      </c>
      <c r="C7" s="38" t="s">
        <v>68</v>
      </c>
      <c r="D7" s="195">
        <v>0</v>
      </c>
      <c r="E7" s="109">
        <v>0</v>
      </c>
      <c r="F7" s="170"/>
      <c r="G7" s="17"/>
    </row>
    <row r="8" spans="1:7" ht="20.100000000000001" customHeight="1" thickBot="1" x14ac:dyDescent="0.3">
      <c r="A8" s="151" t="s">
        <v>71</v>
      </c>
      <c r="B8" s="26" t="s">
        <v>21</v>
      </c>
      <c r="C8" s="39" t="s">
        <v>70</v>
      </c>
      <c r="D8" s="21">
        <v>0</v>
      </c>
      <c r="E8" s="29">
        <v>0</v>
      </c>
      <c r="F8" s="170"/>
      <c r="G8" s="17"/>
    </row>
    <row r="9" spans="1:7" ht="20.100000000000001" customHeight="1" thickBot="1" x14ac:dyDescent="0.3">
      <c r="A9" s="218" t="s">
        <v>74</v>
      </c>
      <c r="B9" s="26" t="s">
        <v>21</v>
      </c>
      <c r="C9" s="39" t="s">
        <v>61</v>
      </c>
      <c r="D9" s="21">
        <v>0</v>
      </c>
      <c r="E9" s="29">
        <v>0</v>
      </c>
      <c r="F9" s="170"/>
      <c r="G9" s="17"/>
    </row>
    <row r="10" spans="1:7" ht="20.100000000000001" customHeight="1" thickBot="1" x14ac:dyDescent="0.3">
      <c r="A10" s="215" t="s">
        <v>245</v>
      </c>
      <c r="B10" s="26" t="s">
        <v>21</v>
      </c>
      <c r="C10" s="39" t="s">
        <v>79</v>
      </c>
      <c r="D10" s="21">
        <v>0</v>
      </c>
      <c r="E10" s="29">
        <v>0</v>
      </c>
      <c r="F10" s="116"/>
      <c r="G10" s="17"/>
    </row>
    <row r="11" spans="1:7" ht="20.100000000000001" customHeight="1" thickBot="1" x14ac:dyDescent="0.3">
      <c r="A11" s="215" t="s">
        <v>246</v>
      </c>
      <c r="B11" s="26" t="s">
        <v>21</v>
      </c>
      <c r="C11" s="39" t="s">
        <v>73</v>
      </c>
      <c r="D11" s="21">
        <v>0</v>
      </c>
      <c r="E11" s="29">
        <v>0</v>
      </c>
      <c r="G11" s="17"/>
    </row>
    <row r="12" spans="1:7" ht="20.100000000000001" customHeight="1" x14ac:dyDescent="0.25">
      <c r="A12" s="83" t="s">
        <v>81</v>
      </c>
      <c r="B12" s="55" t="s">
        <v>21</v>
      </c>
      <c r="C12" s="46" t="s">
        <v>73</v>
      </c>
      <c r="D12" s="194">
        <v>0</v>
      </c>
      <c r="E12" s="192">
        <v>0</v>
      </c>
      <c r="G12" s="17"/>
    </row>
    <row r="13" spans="1:7" ht="20.100000000000001" customHeight="1" x14ac:dyDescent="0.25">
      <c r="A13" s="58" t="s">
        <v>88</v>
      </c>
      <c r="B13" s="56" t="s">
        <v>21</v>
      </c>
      <c r="C13" s="57" t="s">
        <v>251</v>
      </c>
      <c r="D13" s="190">
        <v>0</v>
      </c>
      <c r="E13" s="205">
        <v>0</v>
      </c>
      <c r="G13" s="17"/>
    </row>
    <row r="14" spans="1:7" ht="20.100000000000001" customHeight="1" x14ac:dyDescent="0.25">
      <c r="A14" s="58" t="s">
        <v>91</v>
      </c>
      <c r="B14" s="56" t="s">
        <v>21</v>
      </c>
      <c r="C14" s="57" t="s">
        <v>252</v>
      </c>
      <c r="D14" s="190">
        <v>0</v>
      </c>
      <c r="E14" s="205">
        <v>0</v>
      </c>
      <c r="G14" s="17"/>
    </row>
    <row r="15" spans="1:7" ht="20.100000000000001" customHeight="1" x14ac:dyDescent="0.25">
      <c r="A15" s="58" t="s">
        <v>102</v>
      </c>
      <c r="B15" s="56" t="s">
        <v>21</v>
      </c>
      <c r="C15" s="57" t="s">
        <v>101</v>
      </c>
      <c r="D15" s="190">
        <v>0</v>
      </c>
      <c r="E15" s="191">
        <v>0</v>
      </c>
      <c r="G15" s="17"/>
    </row>
    <row r="16" spans="1:7" ht="20.100000000000001" customHeight="1" thickBot="1" x14ac:dyDescent="0.3">
      <c r="A16" s="58" t="s">
        <v>108</v>
      </c>
      <c r="B16" s="24" t="s">
        <v>21</v>
      </c>
      <c r="C16" s="38" t="s">
        <v>90</v>
      </c>
      <c r="D16" s="195">
        <v>0</v>
      </c>
      <c r="E16" s="193">
        <v>0</v>
      </c>
      <c r="F16" s="117"/>
      <c r="G16" s="77"/>
    </row>
    <row r="17" spans="1:7" ht="22.5" customHeight="1" thickBot="1" x14ac:dyDescent="0.3">
      <c r="A17" s="47" t="s">
        <v>123</v>
      </c>
      <c r="B17" s="26" t="s">
        <v>21</v>
      </c>
      <c r="C17" s="39" t="s">
        <v>268</v>
      </c>
      <c r="D17" s="21">
        <v>0</v>
      </c>
      <c r="E17" s="29">
        <v>0</v>
      </c>
      <c r="F17" s="5"/>
      <c r="G17" s="17"/>
    </row>
    <row r="18" spans="1:7" ht="25.5" customHeight="1" thickBot="1" x14ac:dyDescent="0.3">
      <c r="A18" s="209" t="s">
        <v>129</v>
      </c>
      <c r="B18" s="52" t="s">
        <v>21</v>
      </c>
      <c r="C18" s="231" t="s">
        <v>104</v>
      </c>
      <c r="D18" s="187">
        <v>0</v>
      </c>
      <c r="E18" s="189">
        <v>0</v>
      </c>
      <c r="F18" s="5"/>
      <c r="G18" s="17"/>
    </row>
    <row r="19" spans="1:7" ht="24.75" customHeight="1" thickBot="1" x14ac:dyDescent="0.4">
      <c r="A19" s="161" t="s">
        <v>133</v>
      </c>
      <c r="B19" s="55" t="s">
        <v>21</v>
      </c>
      <c r="C19" s="57" t="s">
        <v>87</v>
      </c>
      <c r="D19" s="190">
        <v>0</v>
      </c>
      <c r="E19" s="205">
        <v>0</v>
      </c>
      <c r="F19" s="117"/>
      <c r="G19" s="77"/>
    </row>
    <row r="20" spans="1:7" ht="18.95" customHeight="1" x14ac:dyDescent="0.35">
      <c r="A20" s="48" t="s">
        <v>142</v>
      </c>
      <c r="B20" s="23" t="s">
        <v>21</v>
      </c>
      <c r="C20" s="36" t="s">
        <v>277</v>
      </c>
      <c r="D20" s="186">
        <v>0</v>
      </c>
      <c r="E20" s="203">
        <v>0</v>
      </c>
      <c r="F20" s="117"/>
      <c r="G20" s="77"/>
    </row>
    <row r="21" spans="1:7" ht="18.95" customHeight="1" x14ac:dyDescent="0.35">
      <c r="A21" s="62" t="s">
        <v>149</v>
      </c>
      <c r="B21" s="55" t="s">
        <v>21</v>
      </c>
      <c r="C21" s="46" t="s">
        <v>280</v>
      </c>
      <c r="D21" s="190">
        <v>0</v>
      </c>
      <c r="E21" s="205">
        <v>0</v>
      </c>
      <c r="F21" s="5"/>
      <c r="G21" s="77"/>
    </row>
    <row r="22" spans="1:7" ht="18.95" customHeight="1" x14ac:dyDescent="0.35">
      <c r="A22" s="62" t="s">
        <v>155</v>
      </c>
      <c r="B22" s="55" t="s">
        <v>21</v>
      </c>
      <c r="C22" s="46" t="s">
        <v>139</v>
      </c>
      <c r="D22" s="190">
        <v>0</v>
      </c>
      <c r="E22" s="205">
        <v>0</v>
      </c>
      <c r="F22" s="117"/>
      <c r="G22" s="77"/>
    </row>
    <row r="23" spans="1:7" ht="18.95" customHeight="1" x14ac:dyDescent="0.25">
      <c r="A23" s="83" t="s">
        <v>161</v>
      </c>
      <c r="B23" s="55" t="s">
        <v>21</v>
      </c>
      <c r="C23" s="46" t="s">
        <v>118</v>
      </c>
      <c r="D23" s="190">
        <v>0</v>
      </c>
      <c r="E23" s="191">
        <v>0</v>
      </c>
      <c r="F23" s="117"/>
      <c r="G23" s="77"/>
    </row>
    <row r="24" spans="1:7" ht="18.95" customHeight="1" x14ac:dyDescent="0.25">
      <c r="A24" s="83" t="s">
        <v>164</v>
      </c>
      <c r="B24" s="55" t="s">
        <v>21</v>
      </c>
      <c r="C24" s="46" t="s">
        <v>160</v>
      </c>
      <c r="D24" s="190">
        <v>0</v>
      </c>
      <c r="E24" s="191">
        <v>0</v>
      </c>
      <c r="F24" s="5"/>
      <c r="G24" s="77"/>
    </row>
    <row r="25" spans="1:7" ht="18.95" customHeight="1" thickBot="1" x14ac:dyDescent="0.3">
      <c r="A25" s="153" t="s">
        <v>166</v>
      </c>
      <c r="B25" s="24" t="s">
        <v>21</v>
      </c>
      <c r="C25" s="38" t="s">
        <v>122</v>
      </c>
      <c r="D25" s="187">
        <v>0</v>
      </c>
      <c r="E25" s="189">
        <v>0</v>
      </c>
      <c r="F25" s="5"/>
    </row>
    <row r="26" spans="1:7" ht="21" customHeight="1" x14ac:dyDescent="0.25">
      <c r="A26" s="83" t="s">
        <v>175</v>
      </c>
      <c r="B26" s="56" t="s">
        <v>21</v>
      </c>
      <c r="C26" s="46" t="s">
        <v>174</v>
      </c>
      <c r="D26" s="194">
        <v>0</v>
      </c>
      <c r="E26" s="192">
        <v>0</v>
      </c>
      <c r="F26" s="117"/>
    </row>
    <row r="27" spans="1:7" ht="20.25" customHeight="1" x14ac:dyDescent="0.25">
      <c r="A27" s="83" t="s">
        <v>177</v>
      </c>
      <c r="B27" s="55" t="s">
        <v>21</v>
      </c>
      <c r="C27" s="46" t="s">
        <v>297</v>
      </c>
      <c r="D27" s="194">
        <v>0</v>
      </c>
      <c r="E27" s="192">
        <v>0</v>
      </c>
      <c r="F27" s="5"/>
    </row>
    <row r="28" spans="1:7" ht="21" customHeight="1" thickBot="1" x14ac:dyDescent="0.4">
      <c r="A28" s="161" t="s">
        <v>183</v>
      </c>
      <c r="B28" s="56" t="s">
        <v>21</v>
      </c>
      <c r="C28" s="57" t="s">
        <v>301</v>
      </c>
      <c r="D28" s="190">
        <v>0</v>
      </c>
      <c r="E28" s="205">
        <v>0</v>
      </c>
      <c r="F28" s="5"/>
    </row>
    <row r="29" spans="1:7" ht="30" customHeight="1" x14ac:dyDescent="0.35">
      <c r="A29" s="48" t="s">
        <v>185</v>
      </c>
      <c r="B29" s="23" t="s">
        <v>21</v>
      </c>
      <c r="C29" s="36" t="s">
        <v>187</v>
      </c>
      <c r="D29" s="198">
        <v>0</v>
      </c>
      <c r="E29" s="114">
        <v>0</v>
      </c>
      <c r="F29" s="5"/>
    </row>
    <row r="30" spans="1:7" ht="30" customHeight="1" thickBot="1" x14ac:dyDescent="0.4">
      <c r="A30" s="49" t="s">
        <v>188</v>
      </c>
      <c r="B30" s="24" t="s">
        <v>21</v>
      </c>
      <c r="C30" s="38" t="s">
        <v>190</v>
      </c>
      <c r="D30" s="195">
        <v>0</v>
      </c>
      <c r="E30" s="109">
        <v>0</v>
      </c>
      <c r="F30" s="5"/>
    </row>
    <row r="31" spans="1:7" ht="30" customHeight="1" thickBot="1" x14ac:dyDescent="0.4">
      <c r="A31" s="160" t="s">
        <v>195</v>
      </c>
      <c r="B31" s="26" t="s">
        <v>21</v>
      </c>
      <c r="C31" s="38" t="s">
        <v>306</v>
      </c>
      <c r="D31" s="21">
        <v>1</v>
      </c>
      <c r="E31" s="110">
        <v>2044500</v>
      </c>
      <c r="F31" s="5"/>
    </row>
    <row r="32" spans="1:7" ht="21.75" customHeight="1" x14ac:dyDescent="0.35">
      <c r="A32" s="48" t="s">
        <v>309</v>
      </c>
      <c r="B32" s="23" t="s">
        <v>21</v>
      </c>
      <c r="C32" s="36" t="s">
        <v>96</v>
      </c>
      <c r="D32" s="186">
        <v>0</v>
      </c>
      <c r="E32" s="203">
        <v>0</v>
      </c>
      <c r="F32" s="117"/>
    </row>
    <row r="33" spans="1:8" ht="21.75" customHeight="1" thickBot="1" x14ac:dyDescent="0.4">
      <c r="A33" s="161" t="s">
        <v>207</v>
      </c>
      <c r="B33" s="55" t="s">
        <v>21</v>
      </c>
      <c r="C33" s="57" t="s">
        <v>206</v>
      </c>
      <c r="D33" s="190">
        <v>0</v>
      </c>
      <c r="E33" s="205">
        <v>0</v>
      </c>
      <c r="F33" s="5"/>
      <c r="G33" s="55" t="s">
        <v>21</v>
      </c>
      <c r="H33">
        <v>1</v>
      </c>
    </row>
    <row r="34" spans="1:8" ht="18.75" customHeight="1" thickBot="1" x14ac:dyDescent="0.4">
      <c r="A34" s="158" t="s">
        <v>212</v>
      </c>
      <c r="B34" s="52" t="s">
        <v>21</v>
      </c>
      <c r="C34" s="53" t="s">
        <v>211</v>
      </c>
      <c r="D34" s="187">
        <v>0</v>
      </c>
      <c r="E34" s="204">
        <v>0</v>
      </c>
      <c r="F34" s="117"/>
      <c r="G34" s="26" t="s">
        <v>20</v>
      </c>
      <c r="H34">
        <v>6</v>
      </c>
    </row>
    <row r="35" spans="1:8" ht="22.5" customHeight="1" thickBot="1" x14ac:dyDescent="0.4">
      <c r="A35" s="161" t="s">
        <v>322</v>
      </c>
      <c r="B35" s="56" t="s">
        <v>21</v>
      </c>
      <c r="C35" s="57" t="s">
        <v>218</v>
      </c>
      <c r="D35" s="190">
        <v>0</v>
      </c>
      <c r="E35" s="205">
        <v>0</v>
      </c>
      <c r="F35" s="117"/>
      <c r="G35" s="23" t="s">
        <v>12</v>
      </c>
      <c r="H35" s="237">
        <f>SUM(D38:D53)</f>
        <v>35</v>
      </c>
    </row>
    <row r="36" spans="1:8" ht="22.5" customHeight="1" thickBot="1" x14ac:dyDescent="0.3">
      <c r="A36" s="223" t="s">
        <v>247</v>
      </c>
      <c r="B36" s="230" t="s">
        <v>20</v>
      </c>
      <c r="C36" s="233" t="s">
        <v>73</v>
      </c>
      <c r="D36" s="234">
        <v>3</v>
      </c>
      <c r="E36" s="29">
        <v>288927</v>
      </c>
      <c r="F36" s="116"/>
      <c r="G36" s="22" t="s">
        <v>24</v>
      </c>
      <c r="H36">
        <v>1</v>
      </c>
    </row>
    <row r="37" spans="1:8" ht="22.5" customHeight="1" thickBot="1" x14ac:dyDescent="0.4">
      <c r="A37" s="162" t="s">
        <v>290</v>
      </c>
      <c r="B37" s="26" t="s">
        <v>20</v>
      </c>
      <c r="C37" s="61" t="s">
        <v>169</v>
      </c>
      <c r="D37" s="186">
        <v>3</v>
      </c>
      <c r="E37" s="203">
        <v>991400</v>
      </c>
      <c r="F37" s="5"/>
      <c r="G37" s="23" t="s">
        <v>27</v>
      </c>
      <c r="H37">
        <v>1</v>
      </c>
    </row>
    <row r="38" spans="1:8" ht="22.5" customHeight="1" thickBot="1" x14ac:dyDescent="0.3">
      <c r="A38" s="217" t="s">
        <v>58</v>
      </c>
      <c r="B38" s="56" t="s">
        <v>12</v>
      </c>
      <c r="C38" s="61" t="s">
        <v>54</v>
      </c>
      <c r="D38" s="186">
        <v>0</v>
      </c>
      <c r="E38" s="196">
        <v>0</v>
      </c>
      <c r="G38" s="23" t="s">
        <v>204</v>
      </c>
      <c r="H38">
        <v>1</v>
      </c>
    </row>
    <row r="39" spans="1:8" ht="20.100000000000001" customHeight="1" thickBot="1" x14ac:dyDescent="0.3">
      <c r="A39" s="50" t="s">
        <v>85</v>
      </c>
      <c r="B39" s="23" t="s">
        <v>12</v>
      </c>
      <c r="C39" s="36" t="s">
        <v>79</v>
      </c>
      <c r="D39" s="198">
        <v>2</v>
      </c>
      <c r="E39" s="114">
        <v>360000</v>
      </c>
      <c r="F39" s="116"/>
      <c r="G39" s="26" t="s">
        <v>15</v>
      </c>
      <c r="H39" s="237">
        <f>SUM(D69:D74)</f>
        <v>6</v>
      </c>
    </row>
    <row r="40" spans="1:8" ht="20.100000000000001" customHeight="1" thickBot="1" x14ac:dyDescent="0.3">
      <c r="A40" s="212" t="s">
        <v>94</v>
      </c>
      <c r="B40" s="55" t="s">
        <v>12</v>
      </c>
      <c r="C40" s="37" t="s">
        <v>253</v>
      </c>
      <c r="D40" s="199">
        <v>6</v>
      </c>
      <c r="E40" s="115">
        <v>447500</v>
      </c>
      <c r="G40" s="23" t="s">
        <v>34</v>
      </c>
      <c r="H40">
        <v>17</v>
      </c>
    </row>
    <row r="41" spans="1:8" ht="20.100000000000001" customHeight="1" thickBot="1" x14ac:dyDescent="0.3">
      <c r="A41" s="51" t="s">
        <v>99</v>
      </c>
      <c r="B41" s="24" t="s">
        <v>12</v>
      </c>
      <c r="C41" s="38" t="s">
        <v>101</v>
      </c>
      <c r="D41" s="195">
        <v>2</v>
      </c>
      <c r="E41" s="193">
        <v>117000</v>
      </c>
      <c r="F41" s="116"/>
      <c r="G41" s="23" t="s">
        <v>249</v>
      </c>
      <c r="H41">
        <v>14</v>
      </c>
    </row>
    <row r="42" spans="1:8" ht="26.25" customHeight="1" thickBot="1" x14ac:dyDescent="0.4">
      <c r="A42" s="216" t="s">
        <v>124</v>
      </c>
      <c r="B42" s="26" t="s">
        <v>12</v>
      </c>
      <c r="C42" s="39" t="s">
        <v>110</v>
      </c>
      <c r="D42" s="21">
        <v>0</v>
      </c>
      <c r="E42" s="110">
        <v>0</v>
      </c>
      <c r="F42" s="5"/>
      <c r="G42" s="22" t="s">
        <v>11</v>
      </c>
      <c r="H42">
        <v>12</v>
      </c>
    </row>
    <row r="43" spans="1:8" ht="26.25" customHeight="1" thickBot="1" x14ac:dyDescent="0.4">
      <c r="A43" s="161" t="s">
        <v>134</v>
      </c>
      <c r="B43" s="26" t="s">
        <v>12</v>
      </c>
      <c r="C43" s="57" t="s">
        <v>87</v>
      </c>
      <c r="D43" s="190">
        <v>8</v>
      </c>
      <c r="E43" s="205">
        <v>678000</v>
      </c>
      <c r="F43" s="5"/>
      <c r="G43" s="55" t="s">
        <v>26</v>
      </c>
      <c r="H43">
        <v>2</v>
      </c>
    </row>
    <row r="44" spans="1:8" ht="21" customHeight="1" x14ac:dyDescent="0.25">
      <c r="A44" s="50" t="s">
        <v>137</v>
      </c>
      <c r="B44" s="23" t="s">
        <v>12</v>
      </c>
      <c r="C44" s="36" t="s">
        <v>277</v>
      </c>
      <c r="D44" s="186">
        <v>0</v>
      </c>
      <c r="E44" s="203">
        <v>0</v>
      </c>
      <c r="F44" s="117"/>
      <c r="G44" s="23" t="s">
        <v>22</v>
      </c>
      <c r="H44">
        <v>3</v>
      </c>
    </row>
    <row r="45" spans="1:8" ht="18" customHeight="1" thickBot="1" x14ac:dyDescent="0.3">
      <c r="A45" s="51" t="s">
        <v>145</v>
      </c>
      <c r="B45" s="24" t="s">
        <v>12</v>
      </c>
      <c r="C45" s="38" t="s">
        <v>107</v>
      </c>
      <c r="D45" s="187">
        <v>0</v>
      </c>
      <c r="E45" s="204">
        <v>0</v>
      </c>
      <c r="F45" s="117"/>
      <c r="G45" s="55" t="s">
        <v>19</v>
      </c>
      <c r="H45">
        <v>62</v>
      </c>
    </row>
    <row r="46" spans="1:8" ht="30" customHeight="1" thickBot="1" x14ac:dyDescent="0.4">
      <c r="A46" s="161" t="s">
        <v>150</v>
      </c>
      <c r="B46" s="56" t="s">
        <v>12</v>
      </c>
      <c r="C46" s="57" t="s">
        <v>152</v>
      </c>
      <c r="D46" s="190">
        <v>0</v>
      </c>
      <c r="E46" s="205">
        <v>0</v>
      </c>
      <c r="F46" s="5"/>
      <c r="H46">
        <f>SUM(H33:H45)</f>
        <v>161</v>
      </c>
    </row>
    <row r="47" spans="1:8" ht="30" customHeight="1" thickBot="1" x14ac:dyDescent="0.4">
      <c r="A47" s="160" t="s">
        <v>158</v>
      </c>
      <c r="B47" s="26" t="s">
        <v>12</v>
      </c>
      <c r="C47" s="39" t="s">
        <v>118</v>
      </c>
      <c r="D47" s="21">
        <v>7</v>
      </c>
      <c r="E47" s="110">
        <v>2409743.2000000002</v>
      </c>
      <c r="F47" s="5"/>
    </row>
    <row r="48" spans="1:8" ht="22.5" customHeight="1" x14ac:dyDescent="0.25">
      <c r="A48" s="222" t="s">
        <v>170</v>
      </c>
      <c r="B48" s="23" t="s">
        <v>12</v>
      </c>
      <c r="C48" s="36" t="s">
        <v>172</v>
      </c>
      <c r="D48" s="186">
        <v>1</v>
      </c>
      <c r="E48" s="188">
        <v>90000</v>
      </c>
      <c r="F48" s="117"/>
    </row>
    <row r="49" spans="1:6" ht="22.5" customHeight="1" thickBot="1" x14ac:dyDescent="0.4">
      <c r="A49" s="226" t="s">
        <v>179</v>
      </c>
      <c r="B49" s="24" t="s">
        <v>12</v>
      </c>
      <c r="C49" s="38" t="s">
        <v>181</v>
      </c>
      <c r="D49" s="187">
        <v>0</v>
      </c>
      <c r="E49" s="236">
        <v>0</v>
      </c>
      <c r="F49" s="117"/>
    </row>
    <row r="50" spans="1:6" ht="31.5" customHeight="1" thickBot="1" x14ac:dyDescent="0.4">
      <c r="A50" s="161" t="s">
        <v>192</v>
      </c>
      <c r="B50" s="56" t="s">
        <v>12</v>
      </c>
      <c r="C50" s="57" t="s">
        <v>306</v>
      </c>
      <c r="D50" s="190">
        <v>1</v>
      </c>
      <c r="E50" s="205">
        <v>135000</v>
      </c>
      <c r="F50" s="5"/>
    </row>
    <row r="51" spans="1:6" ht="31.5" customHeight="1" x14ac:dyDescent="0.35">
      <c r="A51" s="48" t="s">
        <v>202</v>
      </c>
      <c r="B51" s="23" t="s">
        <v>12</v>
      </c>
      <c r="C51" s="36" t="s">
        <v>112</v>
      </c>
      <c r="D51" s="198">
        <v>0</v>
      </c>
      <c r="E51" s="114">
        <v>0</v>
      </c>
      <c r="F51" s="117"/>
    </row>
    <row r="52" spans="1:6" ht="30" customHeight="1" thickBot="1" x14ac:dyDescent="0.4">
      <c r="A52" s="49" t="s">
        <v>209</v>
      </c>
      <c r="B52" s="24" t="s">
        <v>12</v>
      </c>
      <c r="C52" s="38" t="s">
        <v>312</v>
      </c>
      <c r="D52" s="195">
        <v>2</v>
      </c>
      <c r="E52" s="109">
        <v>132000</v>
      </c>
      <c r="F52" s="5"/>
    </row>
    <row r="53" spans="1:6" ht="27.75" customHeight="1" thickBot="1" x14ac:dyDescent="0.4">
      <c r="A53" s="62" t="s">
        <v>214</v>
      </c>
      <c r="B53" s="55" t="s">
        <v>12</v>
      </c>
      <c r="C53" s="46" t="s">
        <v>144</v>
      </c>
      <c r="D53" s="190">
        <v>6</v>
      </c>
      <c r="E53" s="205">
        <v>1010000</v>
      </c>
      <c r="F53" s="5"/>
    </row>
    <row r="54" spans="1:6" ht="24" customHeight="1" thickBot="1" x14ac:dyDescent="0.3">
      <c r="A54" s="210" t="s">
        <v>221</v>
      </c>
      <c r="B54" s="26" t="s">
        <v>31</v>
      </c>
      <c r="C54" s="39" t="s">
        <v>54</v>
      </c>
      <c r="D54" s="21">
        <v>0</v>
      </c>
      <c r="E54" s="64">
        <v>0</v>
      </c>
    </row>
    <row r="55" spans="1:6" ht="20.100000000000001" customHeight="1" thickBot="1" x14ac:dyDescent="0.3">
      <c r="A55" s="83" t="s">
        <v>257</v>
      </c>
      <c r="B55" s="55" t="s">
        <v>31</v>
      </c>
      <c r="C55" s="46" t="s">
        <v>258</v>
      </c>
      <c r="D55" s="194">
        <v>0</v>
      </c>
      <c r="E55" s="108">
        <v>0</v>
      </c>
      <c r="F55" s="5"/>
    </row>
    <row r="56" spans="1:6" ht="20.100000000000001" customHeight="1" x14ac:dyDescent="0.3">
      <c r="A56" s="224" t="s">
        <v>287</v>
      </c>
      <c r="B56" s="23" t="s">
        <v>31</v>
      </c>
      <c r="C56" s="36" t="s">
        <v>118</v>
      </c>
      <c r="D56" s="186">
        <v>0</v>
      </c>
      <c r="E56" s="203">
        <v>0</v>
      </c>
      <c r="F56" s="117"/>
    </row>
    <row r="57" spans="1:6" ht="20.100000000000001" customHeight="1" x14ac:dyDescent="0.35">
      <c r="A57" s="45" t="s">
        <v>321</v>
      </c>
      <c r="B57" s="22" t="s">
        <v>31</v>
      </c>
      <c r="C57" s="37" t="s">
        <v>218</v>
      </c>
      <c r="D57" s="190">
        <v>0</v>
      </c>
      <c r="E57" s="205">
        <v>0</v>
      </c>
      <c r="F57" s="5"/>
    </row>
    <row r="58" spans="1:6" ht="20.100000000000001" customHeight="1" x14ac:dyDescent="0.35">
      <c r="A58" s="45" t="s">
        <v>269</v>
      </c>
      <c r="B58" s="22" t="s">
        <v>24</v>
      </c>
      <c r="C58" s="37" t="s">
        <v>267</v>
      </c>
      <c r="D58" s="190">
        <v>1</v>
      </c>
      <c r="E58" s="205">
        <v>67679.460000000006</v>
      </c>
      <c r="F58" s="5"/>
    </row>
    <row r="59" spans="1:6" ht="20.100000000000001" customHeight="1" thickBot="1" x14ac:dyDescent="0.3">
      <c r="A59" s="51" t="s">
        <v>296</v>
      </c>
      <c r="B59" s="24" t="s">
        <v>24</v>
      </c>
      <c r="C59" s="38" t="s">
        <v>169</v>
      </c>
      <c r="D59" s="187">
        <v>0</v>
      </c>
      <c r="E59" s="189">
        <v>0</v>
      </c>
      <c r="F59" s="117"/>
    </row>
    <row r="60" spans="1:6" ht="25.5" customHeight="1" thickBot="1" x14ac:dyDescent="0.3">
      <c r="A60" s="210" t="s">
        <v>231</v>
      </c>
      <c r="B60" s="26" t="s">
        <v>27</v>
      </c>
      <c r="C60" s="39" t="s">
        <v>54</v>
      </c>
      <c r="D60" s="21">
        <v>0</v>
      </c>
      <c r="E60" s="110">
        <v>0</v>
      </c>
      <c r="F60" s="170"/>
    </row>
    <row r="61" spans="1:6" ht="20.100000000000001" customHeight="1" thickBot="1" x14ac:dyDescent="0.3">
      <c r="A61" s="83" t="s">
        <v>259</v>
      </c>
      <c r="B61" s="52" t="s">
        <v>27</v>
      </c>
      <c r="C61" s="46" t="s">
        <v>101</v>
      </c>
      <c r="D61" s="190">
        <v>1</v>
      </c>
      <c r="E61" s="205">
        <v>478000</v>
      </c>
      <c r="F61" s="117"/>
    </row>
    <row r="62" spans="1:6" ht="20.100000000000001" customHeight="1" thickBot="1" x14ac:dyDescent="0.4">
      <c r="A62" s="48" t="s">
        <v>270</v>
      </c>
      <c r="B62" s="55" t="s">
        <v>27</v>
      </c>
      <c r="C62" s="36" t="s">
        <v>128</v>
      </c>
      <c r="D62" s="186">
        <v>0</v>
      </c>
      <c r="E62" s="203">
        <v>0</v>
      </c>
      <c r="F62" s="117"/>
    </row>
    <row r="63" spans="1:6" ht="20.100000000000001" customHeight="1" x14ac:dyDescent="0.35">
      <c r="A63" s="48" t="s">
        <v>311</v>
      </c>
      <c r="B63" s="23" t="s">
        <v>27</v>
      </c>
      <c r="C63" s="36" t="s">
        <v>312</v>
      </c>
      <c r="D63" s="186">
        <v>0</v>
      </c>
      <c r="E63" s="203">
        <v>0</v>
      </c>
      <c r="F63" s="117"/>
    </row>
    <row r="64" spans="1:6" ht="20.100000000000001" customHeight="1" thickBot="1" x14ac:dyDescent="0.3">
      <c r="A64" s="40" t="s">
        <v>229</v>
      </c>
      <c r="B64" s="24" t="s">
        <v>204</v>
      </c>
      <c r="C64" s="38" t="s">
        <v>54</v>
      </c>
      <c r="D64" s="187">
        <v>0</v>
      </c>
      <c r="E64" s="204">
        <v>0</v>
      </c>
      <c r="F64" s="170"/>
    </row>
    <row r="65" spans="1:6" ht="27" customHeight="1" thickBot="1" x14ac:dyDescent="0.3">
      <c r="A65" s="47" t="s">
        <v>235</v>
      </c>
      <c r="B65" s="26" t="s">
        <v>204</v>
      </c>
      <c r="C65" s="39" t="s">
        <v>76</v>
      </c>
      <c r="D65" s="21">
        <v>0</v>
      </c>
      <c r="E65" s="110">
        <v>0</v>
      </c>
      <c r="F65" s="5"/>
    </row>
    <row r="66" spans="1:6" ht="20.100000000000001" customHeight="1" x14ac:dyDescent="0.35">
      <c r="A66" s="48" t="s">
        <v>303</v>
      </c>
      <c r="B66" s="23" t="s">
        <v>204</v>
      </c>
      <c r="C66" s="36" t="s">
        <v>301</v>
      </c>
      <c r="D66" s="186">
        <v>1</v>
      </c>
      <c r="E66" s="203">
        <v>115550</v>
      </c>
      <c r="F66" s="117"/>
    </row>
    <row r="67" spans="1:6" ht="20.100000000000001" customHeight="1" thickBot="1" x14ac:dyDescent="0.4">
      <c r="A67" s="80" t="s">
        <v>314</v>
      </c>
      <c r="B67" s="24" t="s">
        <v>204</v>
      </c>
      <c r="C67" s="82" t="s">
        <v>112</v>
      </c>
      <c r="D67" s="190">
        <v>0</v>
      </c>
      <c r="E67" s="205">
        <v>0</v>
      </c>
      <c r="F67" s="5"/>
    </row>
    <row r="68" spans="1:6" ht="22.5" customHeight="1" thickBot="1" x14ac:dyDescent="0.3">
      <c r="A68" s="210" t="s">
        <v>227</v>
      </c>
      <c r="B68" s="26" t="s">
        <v>230</v>
      </c>
      <c r="C68" s="39" t="s">
        <v>228</v>
      </c>
      <c r="D68" s="21">
        <v>0</v>
      </c>
      <c r="E68" s="110">
        <v>0</v>
      </c>
      <c r="F68" s="17"/>
    </row>
    <row r="69" spans="1:6" ht="24" customHeight="1" thickBot="1" x14ac:dyDescent="0.3">
      <c r="A69" s="210" t="s">
        <v>224</v>
      </c>
      <c r="B69" s="26" t="s">
        <v>15</v>
      </c>
      <c r="C69" s="39" t="s">
        <v>225</v>
      </c>
      <c r="D69" s="21">
        <v>1</v>
      </c>
      <c r="E69" s="64">
        <v>403226</v>
      </c>
      <c r="F69" s="116"/>
    </row>
    <row r="70" spans="1:6" ht="20.100000000000001" customHeight="1" thickBot="1" x14ac:dyDescent="0.3">
      <c r="A70" s="221" t="s">
        <v>260</v>
      </c>
      <c r="B70" s="60" t="s">
        <v>15</v>
      </c>
      <c r="C70" s="57" t="s">
        <v>98</v>
      </c>
      <c r="D70" s="190">
        <v>0</v>
      </c>
      <c r="E70" s="205">
        <v>0</v>
      </c>
      <c r="F70" s="5"/>
    </row>
    <row r="71" spans="1:6" ht="20.100000000000001" customHeight="1" thickBot="1" x14ac:dyDescent="0.4">
      <c r="A71" s="160" t="s">
        <v>279</v>
      </c>
      <c r="B71" s="26" t="s">
        <v>15</v>
      </c>
      <c r="C71" s="39" t="s">
        <v>80</v>
      </c>
      <c r="D71" s="21">
        <v>0</v>
      </c>
      <c r="E71" s="110">
        <v>0</v>
      </c>
      <c r="F71" s="117"/>
    </row>
    <row r="72" spans="1:6" ht="20.100000000000001" customHeight="1" x14ac:dyDescent="0.35">
      <c r="A72" s="62" t="s">
        <v>286</v>
      </c>
      <c r="B72" s="23" t="s">
        <v>15</v>
      </c>
      <c r="C72" s="46" t="s">
        <v>157</v>
      </c>
      <c r="D72" s="190">
        <v>0</v>
      </c>
      <c r="E72" s="205">
        <v>0</v>
      </c>
      <c r="F72" s="117"/>
    </row>
    <row r="73" spans="1:6" ht="20.100000000000001" customHeight="1" x14ac:dyDescent="0.35">
      <c r="A73" s="62" t="s">
        <v>298</v>
      </c>
      <c r="B73" s="55" t="s">
        <v>15</v>
      </c>
      <c r="C73" s="46" t="s">
        <v>169</v>
      </c>
      <c r="D73" s="190">
        <v>5</v>
      </c>
      <c r="E73" s="205">
        <v>900580</v>
      </c>
      <c r="F73" s="5"/>
    </row>
    <row r="74" spans="1:6" ht="20.100000000000001" customHeight="1" thickBot="1" x14ac:dyDescent="0.4">
      <c r="A74" s="80" t="s">
        <v>302</v>
      </c>
      <c r="B74" s="81" t="s">
        <v>15</v>
      </c>
      <c r="C74" s="82" t="s">
        <v>187</v>
      </c>
      <c r="D74" s="190">
        <v>0</v>
      </c>
      <c r="E74" s="205">
        <v>0</v>
      </c>
      <c r="F74" s="5"/>
    </row>
    <row r="75" spans="1:6" ht="20.100000000000001" customHeight="1" x14ac:dyDescent="0.25">
      <c r="A75" s="146" t="s">
        <v>222</v>
      </c>
      <c r="B75" s="23" t="s">
        <v>34</v>
      </c>
      <c r="C75" s="36" t="s">
        <v>223</v>
      </c>
      <c r="D75" s="198">
        <v>17</v>
      </c>
      <c r="E75" s="147">
        <v>5842797</v>
      </c>
    </row>
    <row r="76" spans="1:6" ht="25.5" customHeight="1" thickBot="1" x14ac:dyDescent="0.4">
      <c r="A76" s="49" t="s">
        <v>326</v>
      </c>
      <c r="B76" s="24" t="s">
        <v>34</v>
      </c>
      <c r="C76" s="38" t="s">
        <v>132</v>
      </c>
      <c r="D76" s="195">
        <v>0</v>
      </c>
      <c r="E76" s="109">
        <v>0</v>
      </c>
      <c r="F76" s="5"/>
    </row>
    <row r="77" spans="1:6" ht="20.100000000000001" customHeight="1" thickBot="1" x14ac:dyDescent="0.3">
      <c r="A77" s="92" t="s">
        <v>113</v>
      </c>
      <c r="B77" s="26" t="s">
        <v>114</v>
      </c>
      <c r="C77" s="39" t="s">
        <v>98</v>
      </c>
      <c r="D77" s="21">
        <v>0</v>
      </c>
      <c r="E77" s="29">
        <v>0</v>
      </c>
      <c r="F77" s="117"/>
    </row>
    <row r="78" spans="1:6" ht="20.100000000000001" customHeight="1" thickBot="1" x14ac:dyDescent="0.3">
      <c r="A78" s="210" t="s">
        <v>232</v>
      </c>
      <c r="B78" s="26" t="s">
        <v>25</v>
      </c>
      <c r="C78" s="39" t="s">
        <v>52</v>
      </c>
      <c r="D78" s="21">
        <v>0</v>
      </c>
      <c r="E78" s="110">
        <v>0</v>
      </c>
      <c r="F78" s="170"/>
    </row>
    <row r="79" spans="1:6" ht="20.100000000000001" customHeight="1" x14ac:dyDescent="0.35">
      <c r="A79" s="62" t="s">
        <v>293</v>
      </c>
      <c r="B79" s="23" t="s">
        <v>25</v>
      </c>
      <c r="C79" s="46" t="s">
        <v>169</v>
      </c>
      <c r="D79" s="190">
        <v>0</v>
      </c>
      <c r="E79" s="205">
        <v>0</v>
      </c>
      <c r="F79" s="117"/>
    </row>
    <row r="80" spans="1:6" ht="20.100000000000001" customHeight="1" x14ac:dyDescent="0.35">
      <c r="A80" s="225" t="s">
        <v>319</v>
      </c>
      <c r="B80" s="56" t="s">
        <v>25</v>
      </c>
      <c r="C80" s="57" t="s">
        <v>317</v>
      </c>
      <c r="D80" s="190">
        <v>0</v>
      </c>
      <c r="E80" s="205">
        <v>0</v>
      </c>
      <c r="F80" s="117"/>
    </row>
    <row r="81" spans="1:7" ht="20.100000000000001" customHeight="1" x14ac:dyDescent="0.25">
      <c r="A81" s="227" t="s">
        <v>233</v>
      </c>
      <c r="B81" s="22" t="s">
        <v>234</v>
      </c>
      <c r="C81" s="57" t="s">
        <v>228</v>
      </c>
      <c r="D81" s="190">
        <v>0</v>
      </c>
      <c r="E81" s="205">
        <v>0</v>
      </c>
      <c r="F81" s="170"/>
    </row>
    <row r="82" spans="1:7" ht="20.100000000000001" customHeight="1" thickBot="1" x14ac:dyDescent="0.4">
      <c r="A82" s="225" t="s">
        <v>299</v>
      </c>
      <c r="B82" s="24" t="s">
        <v>234</v>
      </c>
      <c r="C82" s="38" t="s">
        <v>297</v>
      </c>
      <c r="D82" s="187">
        <v>0</v>
      </c>
      <c r="E82" s="204">
        <v>0</v>
      </c>
      <c r="F82" s="5"/>
    </row>
    <row r="83" spans="1:7" ht="27" customHeight="1" thickBot="1" x14ac:dyDescent="0.3">
      <c r="A83" s="173" t="s">
        <v>248</v>
      </c>
      <c r="B83" s="174" t="s">
        <v>249</v>
      </c>
      <c r="C83" s="175" t="s">
        <v>73</v>
      </c>
      <c r="D83" s="176">
        <v>8</v>
      </c>
      <c r="E83" s="188">
        <v>1160208.6000000001</v>
      </c>
      <c r="F83" s="116"/>
    </row>
    <row r="84" spans="1:7" ht="26.25" customHeight="1" thickBot="1" x14ac:dyDescent="0.4">
      <c r="A84" s="48" t="s">
        <v>284</v>
      </c>
      <c r="B84" s="23" t="s">
        <v>249</v>
      </c>
      <c r="C84" s="36" t="s">
        <v>139</v>
      </c>
      <c r="D84" s="186">
        <v>5</v>
      </c>
      <c r="E84" s="203">
        <v>2187392.6</v>
      </c>
      <c r="F84" s="117"/>
    </row>
    <row r="85" spans="1:7" ht="27" customHeight="1" thickBot="1" x14ac:dyDescent="0.4">
      <c r="A85" s="48" t="s">
        <v>308</v>
      </c>
      <c r="B85" s="23" t="s">
        <v>249</v>
      </c>
      <c r="C85" s="36" t="s">
        <v>306</v>
      </c>
      <c r="D85" s="186">
        <v>1</v>
      </c>
      <c r="E85" s="203">
        <v>89351</v>
      </c>
      <c r="F85" s="117"/>
    </row>
    <row r="86" spans="1:7" ht="20.100000000000001" customHeight="1" x14ac:dyDescent="0.25">
      <c r="A86" s="50" t="s">
        <v>243</v>
      </c>
      <c r="B86" s="23" t="s">
        <v>11</v>
      </c>
      <c r="C86" s="36" t="s">
        <v>68</v>
      </c>
      <c r="D86" s="186">
        <v>0</v>
      </c>
      <c r="E86" s="188">
        <v>0</v>
      </c>
      <c r="F86" s="116"/>
    </row>
    <row r="87" spans="1:7" ht="20.100000000000001" customHeight="1" x14ac:dyDescent="0.25">
      <c r="A87" s="83" t="s">
        <v>244</v>
      </c>
      <c r="B87" s="22" t="s">
        <v>11</v>
      </c>
      <c r="C87" s="46" t="s">
        <v>68</v>
      </c>
      <c r="D87" s="190">
        <v>0</v>
      </c>
      <c r="E87" s="191">
        <v>0</v>
      </c>
    </row>
    <row r="88" spans="1:7" ht="20.100000000000001" customHeight="1" x14ac:dyDescent="0.25">
      <c r="A88" s="211" t="s">
        <v>250</v>
      </c>
      <c r="B88" s="229" t="s">
        <v>11</v>
      </c>
      <c r="C88" s="232" t="s">
        <v>61</v>
      </c>
      <c r="D88" s="197">
        <v>0</v>
      </c>
      <c r="E88" s="191">
        <v>0</v>
      </c>
      <c r="F88" s="116"/>
    </row>
    <row r="89" spans="1:7" ht="20.100000000000001" customHeight="1" x14ac:dyDescent="0.35">
      <c r="A89" s="62" t="s">
        <v>256</v>
      </c>
      <c r="B89" s="22" t="s">
        <v>11</v>
      </c>
      <c r="C89" s="46" t="s">
        <v>251</v>
      </c>
      <c r="D89" s="190">
        <v>0</v>
      </c>
      <c r="E89" s="205">
        <v>0</v>
      </c>
    </row>
    <row r="90" spans="1:7" ht="20.100000000000001" customHeight="1" thickBot="1" x14ac:dyDescent="0.4">
      <c r="A90" s="228" t="s">
        <v>274</v>
      </c>
      <c r="B90" s="22" t="s">
        <v>11</v>
      </c>
      <c r="C90" s="37" t="s">
        <v>128</v>
      </c>
      <c r="D90" s="190">
        <v>9</v>
      </c>
      <c r="E90" s="205">
        <v>26972534.850000001</v>
      </c>
      <c r="F90" s="5"/>
    </row>
    <row r="91" spans="1:7" ht="25.5" customHeight="1" thickBot="1" x14ac:dyDescent="0.4">
      <c r="A91" s="162" t="s">
        <v>276</v>
      </c>
      <c r="B91" s="60" t="s">
        <v>11</v>
      </c>
      <c r="C91" s="61" t="s">
        <v>275</v>
      </c>
      <c r="D91" s="186">
        <v>2</v>
      </c>
      <c r="E91" s="203">
        <v>1032091.2</v>
      </c>
      <c r="F91" s="117"/>
      <c r="G91" s="237"/>
    </row>
    <row r="92" spans="1:7" ht="25.5" customHeight="1" x14ac:dyDescent="0.25">
      <c r="A92" s="50" t="s">
        <v>285</v>
      </c>
      <c r="B92" s="23" t="s">
        <v>11</v>
      </c>
      <c r="C92" s="36" t="s">
        <v>107</v>
      </c>
      <c r="D92" s="198">
        <v>1</v>
      </c>
      <c r="E92" s="200">
        <v>44550</v>
      </c>
      <c r="F92" s="117"/>
    </row>
    <row r="93" spans="1:7" ht="25.5" customHeight="1" thickBot="1" x14ac:dyDescent="0.4">
      <c r="A93" s="49" t="s">
        <v>300</v>
      </c>
      <c r="B93" s="24" t="s">
        <v>11</v>
      </c>
      <c r="C93" s="38" t="s">
        <v>174</v>
      </c>
      <c r="D93" s="195">
        <v>0</v>
      </c>
      <c r="E93" s="109">
        <v>0</v>
      </c>
      <c r="F93" s="117"/>
    </row>
    <row r="94" spans="1:7" ht="25.5" customHeight="1" thickBot="1" x14ac:dyDescent="0.4">
      <c r="A94" s="62" t="s">
        <v>305</v>
      </c>
      <c r="B94" s="23" t="s">
        <v>11</v>
      </c>
      <c r="C94" s="46" t="s">
        <v>181</v>
      </c>
      <c r="D94" s="190">
        <v>0</v>
      </c>
      <c r="E94" s="205"/>
      <c r="F94" s="117"/>
    </row>
    <row r="95" spans="1:7" ht="25.5" customHeight="1" thickBot="1" x14ac:dyDescent="0.4">
      <c r="A95" s="162" t="s">
        <v>315</v>
      </c>
      <c r="B95" s="60" t="s">
        <v>11</v>
      </c>
      <c r="C95" s="61" t="s">
        <v>211</v>
      </c>
      <c r="D95" s="186">
        <v>0</v>
      </c>
      <c r="E95" s="203">
        <v>0</v>
      </c>
      <c r="F95" s="5"/>
    </row>
    <row r="96" spans="1:7" ht="20.100000000000001" customHeight="1" thickBot="1" x14ac:dyDescent="0.4">
      <c r="A96" s="160" t="s">
        <v>323</v>
      </c>
      <c r="B96" s="26" t="s">
        <v>11</v>
      </c>
      <c r="C96" s="39" t="s">
        <v>218</v>
      </c>
      <c r="D96" s="21">
        <v>0</v>
      </c>
      <c r="E96" s="110">
        <v>0</v>
      </c>
      <c r="F96" s="117"/>
    </row>
    <row r="97" spans="1:6" ht="20.100000000000001" customHeight="1" x14ac:dyDescent="0.25">
      <c r="A97" s="50" t="s">
        <v>295</v>
      </c>
      <c r="B97" s="23" t="s">
        <v>16</v>
      </c>
      <c r="C97" s="36" t="s">
        <v>172</v>
      </c>
      <c r="D97" s="186">
        <v>0</v>
      </c>
      <c r="E97" s="188">
        <v>0</v>
      </c>
      <c r="F97" s="5"/>
    </row>
    <row r="98" spans="1:6" ht="20.100000000000001" customHeight="1" x14ac:dyDescent="0.35">
      <c r="A98" s="62" t="s">
        <v>325</v>
      </c>
      <c r="B98" s="55" t="s">
        <v>16</v>
      </c>
      <c r="C98" s="46" t="s">
        <v>220</v>
      </c>
      <c r="D98" s="190">
        <v>0</v>
      </c>
      <c r="E98" s="205">
        <v>0</v>
      </c>
      <c r="F98" s="117"/>
    </row>
    <row r="99" spans="1:6" ht="20.100000000000001" customHeight="1" thickBot="1" x14ac:dyDescent="0.4">
      <c r="A99" s="158" t="s">
        <v>316</v>
      </c>
      <c r="B99" s="55" t="s">
        <v>35</v>
      </c>
      <c r="C99" s="53" t="s">
        <v>317</v>
      </c>
      <c r="D99" s="187">
        <v>0</v>
      </c>
      <c r="E99" s="204">
        <v>0</v>
      </c>
      <c r="F99" s="5"/>
    </row>
    <row r="100" spans="1:6" ht="20.100000000000001" customHeight="1" thickBot="1" x14ac:dyDescent="0.3">
      <c r="A100" s="210" t="s">
        <v>226</v>
      </c>
      <c r="B100" s="26" t="s">
        <v>17</v>
      </c>
      <c r="C100" s="39" t="s">
        <v>54</v>
      </c>
      <c r="D100" s="21">
        <v>0</v>
      </c>
      <c r="E100" s="64">
        <v>0</v>
      </c>
    </row>
    <row r="101" spans="1:6" ht="20.100000000000001" customHeight="1" thickBot="1" x14ac:dyDescent="0.4">
      <c r="A101" s="160" t="s">
        <v>198</v>
      </c>
      <c r="B101" s="26" t="s">
        <v>17</v>
      </c>
      <c r="C101" s="39" t="s">
        <v>80</v>
      </c>
      <c r="D101" s="21">
        <v>0</v>
      </c>
      <c r="E101" s="110">
        <v>0</v>
      </c>
      <c r="F101" s="5"/>
    </row>
    <row r="102" spans="1:6" ht="20.100000000000001" customHeight="1" thickBot="1" x14ac:dyDescent="0.3">
      <c r="A102" s="220" t="s">
        <v>236</v>
      </c>
      <c r="B102" s="60" t="s">
        <v>33</v>
      </c>
      <c r="C102" s="61" t="s">
        <v>61</v>
      </c>
      <c r="D102" s="186">
        <v>0</v>
      </c>
      <c r="E102" s="203">
        <v>0</v>
      </c>
      <c r="F102" s="5"/>
    </row>
    <row r="103" spans="1:6" ht="20.100000000000001" customHeight="1" x14ac:dyDescent="0.3">
      <c r="A103" s="224" t="s">
        <v>288</v>
      </c>
      <c r="B103" s="23" t="s">
        <v>33</v>
      </c>
      <c r="C103" s="36" t="s">
        <v>157</v>
      </c>
      <c r="D103" s="198">
        <v>0</v>
      </c>
      <c r="E103" s="114">
        <v>0</v>
      </c>
      <c r="F103" s="117"/>
    </row>
    <row r="104" spans="1:6" ht="20.100000000000001" customHeight="1" x14ac:dyDescent="0.25">
      <c r="A104" s="212" t="s">
        <v>262</v>
      </c>
      <c r="B104" s="55" t="s">
        <v>30</v>
      </c>
      <c r="C104" s="37" t="s">
        <v>263</v>
      </c>
      <c r="D104" s="199">
        <v>0</v>
      </c>
      <c r="E104" s="201">
        <v>0</v>
      </c>
      <c r="F104" s="5"/>
    </row>
    <row r="105" spans="1:6" ht="20.100000000000001" customHeight="1" x14ac:dyDescent="0.35">
      <c r="A105" s="45" t="s">
        <v>292</v>
      </c>
      <c r="B105" s="55" t="s">
        <v>30</v>
      </c>
      <c r="C105" s="37" t="s">
        <v>169</v>
      </c>
      <c r="D105" s="199">
        <v>0</v>
      </c>
      <c r="E105" s="115">
        <v>0</v>
      </c>
      <c r="F105" s="117"/>
    </row>
    <row r="106" spans="1:6" ht="20.100000000000001" customHeight="1" thickBot="1" x14ac:dyDescent="0.4">
      <c r="A106" s="49" t="s">
        <v>281</v>
      </c>
      <c r="B106" s="55" t="s">
        <v>13</v>
      </c>
      <c r="C106" s="38" t="s">
        <v>280</v>
      </c>
      <c r="D106" s="195">
        <v>0</v>
      </c>
      <c r="E106" s="109">
        <v>0</v>
      </c>
      <c r="F106" s="117"/>
    </row>
    <row r="107" spans="1:6" ht="20.100000000000001" customHeight="1" thickBot="1" x14ac:dyDescent="0.4">
      <c r="A107" s="160" t="s">
        <v>318</v>
      </c>
      <c r="B107" s="26" t="s">
        <v>13</v>
      </c>
      <c r="C107" s="39" t="s">
        <v>317</v>
      </c>
      <c r="D107" s="21">
        <v>0</v>
      </c>
      <c r="E107" s="110">
        <v>0</v>
      </c>
      <c r="F107" s="5"/>
    </row>
    <row r="108" spans="1:6" ht="20.100000000000001" customHeight="1" x14ac:dyDescent="0.25">
      <c r="A108" s="84" t="s">
        <v>241</v>
      </c>
      <c r="B108" s="23" t="s">
        <v>26</v>
      </c>
      <c r="C108" s="36" t="s">
        <v>61</v>
      </c>
      <c r="D108" s="186">
        <v>0</v>
      </c>
      <c r="E108" s="203">
        <v>0</v>
      </c>
    </row>
    <row r="109" spans="1:6" ht="20.100000000000001" customHeight="1" thickBot="1" x14ac:dyDescent="0.4">
      <c r="A109" s="158" t="s">
        <v>291</v>
      </c>
      <c r="B109" s="55" t="s">
        <v>26</v>
      </c>
      <c r="C109" s="53" t="s">
        <v>122</v>
      </c>
      <c r="D109" s="187">
        <v>2</v>
      </c>
      <c r="E109" s="204">
        <v>130847</v>
      </c>
      <c r="F109" s="5"/>
    </row>
    <row r="110" spans="1:6" ht="20.100000000000001" customHeight="1" thickBot="1" x14ac:dyDescent="0.4">
      <c r="A110" s="160" t="s">
        <v>255</v>
      </c>
      <c r="B110" s="230" t="s">
        <v>22</v>
      </c>
      <c r="C110" s="39" t="s">
        <v>84</v>
      </c>
      <c r="D110" s="21">
        <v>0</v>
      </c>
      <c r="E110" s="110">
        <v>0</v>
      </c>
      <c r="F110" s="116"/>
    </row>
    <row r="111" spans="1:6" ht="20.100000000000001" customHeight="1" thickBot="1" x14ac:dyDescent="0.4">
      <c r="A111" s="160" t="s">
        <v>273</v>
      </c>
      <c r="B111" s="26" t="s">
        <v>22</v>
      </c>
      <c r="C111" s="39" t="s">
        <v>128</v>
      </c>
      <c r="D111" s="21"/>
      <c r="E111" s="110">
        <v>0</v>
      </c>
      <c r="F111" s="117"/>
    </row>
    <row r="112" spans="1:6" ht="20.100000000000001" customHeight="1" x14ac:dyDescent="0.3">
      <c r="A112" s="224" t="s">
        <v>289</v>
      </c>
      <c r="B112" s="23" t="s">
        <v>22</v>
      </c>
      <c r="C112" s="36" t="s">
        <v>139</v>
      </c>
      <c r="D112" s="186">
        <v>3</v>
      </c>
      <c r="E112" s="203">
        <v>867587</v>
      </c>
      <c r="F112" s="117"/>
    </row>
    <row r="113" spans="1:6" ht="20.100000000000001" customHeight="1" thickBot="1" x14ac:dyDescent="0.4">
      <c r="A113" s="158" t="s">
        <v>304</v>
      </c>
      <c r="B113" s="55" t="s">
        <v>22</v>
      </c>
      <c r="C113" s="53" t="s">
        <v>190</v>
      </c>
      <c r="D113" s="187">
        <v>0</v>
      </c>
      <c r="E113" s="204">
        <v>0</v>
      </c>
      <c r="F113" s="5"/>
    </row>
    <row r="114" spans="1:6" ht="20.100000000000001" customHeight="1" x14ac:dyDescent="0.35">
      <c r="A114" s="48" t="s">
        <v>320</v>
      </c>
      <c r="B114" s="23" t="s">
        <v>22</v>
      </c>
      <c r="C114" s="36" t="s">
        <v>206</v>
      </c>
      <c r="D114" s="186">
        <v>0</v>
      </c>
      <c r="E114" s="203">
        <v>0</v>
      </c>
      <c r="F114" s="117"/>
    </row>
    <row r="115" spans="1:6" ht="20.100000000000001" customHeight="1" thickBot="1" x14ac:dyDescent="0.3">
      <c r="A115" s="153" t="s">
        <v>239</v>
      </c>
      <c r="B115" s="52" t="s">
        <v>240</v>
      </c>
      <c r="C115" s="53" t="s">
        <v>61</v>
      </c>
      <c r="D115" s="187">
        <v>0</v>
      </c>
      <c r="E115" s="204">
        <v>0</v>
      </c>
      <c r="F115" s="117"/>
    </row>
    <row r="116" spans="1:6" ht="20.100000000000001" customHeight="1" thickBot="1" x14ac:dyDescent="0.4">
      <c r="A116" s="160" t="s">
        <v>307</v>
      </c>
      <c r="B116" s="26" t="s">
        <v>23</v>
      </c>
      <c r="C116" s="39" t="s">
        <v>93</v>
      </c>
      <c r="D116" s="21">
        <v>0</v>
      </c>
      <c r="E116" s="110">
        <v>0</v>
      </c>
      <c r="F116" s="5"/>
    </row>
    <row r="117" spans="1:6" ht="20.100000000000001" customHeight="1" thickBot="1" x14ac:dyDescent="0.3">
      <c r="A117" s="47" t="s">
        <v>237</v>
      </c>
      <c r="B117" s="26" t="s">
        <v>18</v>
      </c>
      <c r="C117" s="39" t="s">
        <v>68</v>
      </c>
      <c r="D117" s="21">
        <v>0</v>
      </c>
      <c r="E117" s="110">
        <v>0</v>
      </c>
      <c r="F117" s="5"/>
    </row>
    <row r="118" spans="1:6" ht="20.100000000000001" customHeight="1" thickBot="1" x14ac:dyDescent="0.3">
      <c r="A118" s="47" t="s">
        <v>238</v>
      </c>
      <c r="B118" s="26" t="s">
        <v>18</v>
      </c>
      <c r="C118" s="39" t="s">
        <v>70</v>
      </c>
      <c r="D118" s="21">
        <v>0</v>
      </c>
      <c r="E118" s="110">
        <v>0</v>
      </c>
      <c r="F118" s="117"/>
    </row>
    <row r="119" spans="1:6" ht="20.100000000000001" customHeight="1" thickBot="1" x14ac:dyDescent="0.3">
      <c r="A119" s="47" t="s">
        <v>264</v>
      </c>
      <c r="B119" s="26" t="s">
        <v>18</v>
      </c>
      <c r="C119" s="39" t="s">
        <v>90</v>
      </c>
      <c r="D119" s="21">
        <v>0</v>
      </c>
      <c r="E119" s="29">
        <v>0</v>
      </c>
      <c r="F119" s="117"/>
    </row>
    <row r="120" spans="1:6" ht="20.100000000000001" customHeight="1" x14ac:dyDescent="0.35">
      <c r="A120" s="48" t="s">
        <v>278</v>
      </c>
      <c r="B120" s="23" t="s">
        <v>18</v>
      </c>
      <c r="C120" s="36" t="s">
        <v>80</v>
      </c>
      <c r="D120" s="186">
        <v>0</v>
      </c>
      <c r="E120" s="203">
        <v>0</v>
      </c>
      <c r="F120" s="117"/>
    </row>
    <row r="121" spans="1:6" ht="20.100000000000001" customHeight="1" thickBot="1" x14ac:dyDescent="0.4">
      <c r="A121" s="158" t="s">
        <v>310</v>
      </c>
      <c r="B121" s="52" t="s">
        <v>18</v>
      </c>
      <c r="C121" s="53" t="s">
        <v>187</v>
      </c>
      <c r="D121" s="187">
        <v>0</v>
      </c>
      <c r="E121" s="204">
        <v>0</v>
      </c>
      <c r="F121" s="5"/>
    </row>
    <row r="122" spans="1:6" ht="20.100000000000001" customHeight="1" thickBot="1" x14ac:dyDescent="0.4">
      <c r="A122" s="160" t="s">
        <v>324</v>
      </c>
      <c r="B122" s="26" t="s">
        <v>18</v>
      </c>
      <c r="C122" s="39" t="s">
        <v>218</v>
      </c>
      <c r="D122" s="21">
        <v>0</v>
      </c>
      <c r="E122" s="110">
        <v>0</v>
      </c>
      <c r="F122" s="5"/>
    </row>
    <row r="123" spans="1:6" ht="20.100000000000001" customHeight="1" x14ac:dyDescent="0.25">
      <c r="A123" s="50" t="s">
        <v>242</v>
      </c>
      <c r="B123" s="23" t="s">
        <v>19</v>
      </c>
      <c r="C123" s="36" t="s">
        <v>61</v>
      </c>
      <c r="D123" s="186">
        <v>7</v>
      </c>
      <c r="E123" s="188">
        <v>10934693.289999999</v>
      </c>
    </row>
    <row r="124" spans="1:6" ht="20.100000000000001" customHeight="1" x14ac:dyDescent="0.25">
      <c r="A124" s="219" t="s">
        <v>261</v>
      </c>
      <c r="B124" s="55" t="s">
        <v>19</v>
      </c>
      <c r="C124" s="46" t="s">
        <v>116</v>
      </c>
      <c r="D124" s="190">
        <v>3</v>
      </c>
      <c r="E124" s="235">
        <v>2257053.5099999998</v>
      </c>
      <c r="F124" s="117"/>
    </row>
    <row r="125" spans="1:6" ht="20.100000000000001" customHeight="1" x14ac:dyDescent="0.25">
      <c r="A125" s="83" t="s">
        <v>265</v>
      </c>
      <c r="B125" s="55" t="s">
        <v>19</v>
      </c>
      <c r="C125" s="46" t="s">
        <v>267</v>
      </c>
      <c r="D125" s="190">
        <v>0</v>
      </c>
      <c r="E125" s="191">
        <v>0</v>
      </c>
      <c r="F125" s="5"/>
    </row>
    <row r="126" spans="1:6" ht="20.100000000000001" customHeight="1" thickBot="1" x14ac:dyDescent="0.4">
      <c r="A126" s="158" t="s">
        <v>282</v>
      </c>
      <c r="B126" s="55" t="s">
        <v>19</v>
      </c>
      <c r="C126" s="53" t="s">
        <v>87</v>
      </c>
      <c r="D126" s="187">
        <v>17</v>
      </c>
      <c r="E126" s="204">
        <v>4055523.6900000004</v>
      </c>
      <c r="F126" s="117"/>
    </row>
    <row r="127" spans="1:6" ht="20.100000000000001" customHeight="1" x14ac:dyDescent="0.35">
      <c r="A127" s="48" t="s">
        <v>283</v>
      </c>
      <c r="B127" s="23" t="s">
        <v>19</v>
      </c>
      <c r="C127" s="36" t="s">
        <v>152</v>
      </c>
      <c r="D127" s="186">
        <v>2</v>
      </c>
      <c r="E127" s="203">
        <v>331040.8</v>
      </c>
      <c r="F127" s="5"/>
    </row>
    <row r="128" spans="1:6" ht="20.100000000000001" customHeight="1" x14ac:dyDescent="0.35">
      <c r="A128" s="62" t="s">
        <v>294</v>
      </c>
      <c r="B128" s="55" t="s">
        <v>19</v>
      </c>
      <c r="C128" s="46" t="s">
        <v>122</v>
      </c>
      <c r="D128" s="190">
        <v>22</v>
      </c>
      <c r="E128" s="205">
        <v>7292373.0700000003</v>
      </c>
      <c r="F128" s="117"/>
    </row>
    <row r="129" spans="1:7" ht="20.100000000000001" customHeight="1" thickBot="1" x14ac:dyDescent="0.4">
      <c r="A129" s="158" t="s">
        <v>313</v>
      </c>
      <c r="B129" s="55" t="s">
        <v>19</v>
      </c>
      <c r="C129" s="53" t="s">
        <v>312</v>
      </c>
      <c r="D129" s="187">
        <v>11</v>
      </c>
      <c r="E129" s="204">
        <v>10678092.039999999</v>
      </c>
      <c r="F129" s="117"/>
      <c r="G129" s="237">
        <f>SUM(D123:D129)</f>
        <v>62</v>
      </c>
    </row>
    <row r="130" spans="1:7" ht="20.100000000000001" customHeight="1" x14ac:dyDescent="0.35">
      <c r="A130" s="48" t="s">
        <v>254</v>
      </c>
      <c r="B130" s="23" t="s">
        <v>32</v>
      </c>
      <c r="C130" s="36" t="s">
        <v>252</v>
      </c>
      <c r="D130" s="186">
        <v>0</v>
      </c>
      <c r="E130" s="203">
        <v>0</v>
      </c>
      <c r="F130" s="116"/>
    </row>
    <row r="131" spans="1:7" ht="20.100000000000001" customHeight="1" x14ac:dyDescent="0.25">
      <c r="A131" s="83" t="s">
        <v>266</v>
      </c>
      <c r="B131" s="55" t="s">
        <v>32</v>
      </c>
      <c r="C131" s="46" t="s">
        <v>253</v>
      </c>
      <c r="D131" s="190">
        <v>0</v>
      </c>
      <c r="E131" s="191">
        <v>0</v>
      </c>
      <c r="F131" s="5"/>
    </row>
    <row r="132" spans="1:7" ht="20.100000000000001" customHeight="1" thickBot="1" x14ac:dyDescent="0.4">
      <c r="A132" s="161" t="s">
        <v>271</v>
      </c>
      <c r="B132" s="56" t="s">
        <v>32</v>
      </c>
      <c r="C132" s="57" t="s">
        <v>272</v>
      </c>
      <c r="D132" s="190">
        <v>0</v>
      </c>
      <c r="E132" s="205">
        <v>0</v>
      </c>
      <c r="F132" s="117"/>
    </row>
    <row r="133" spans="1:7" ht="25.5" customHeight="1" thickBot="1" x14ac:dyDescent="0.3">
      <c r="A133" s="296"/>
      <c r="B133" s="296"/>
      <c r="C133" s="297"/>
      <c r="D133" s="206">
        <v>161</v>
      </c>
      <c r="E133" s="207">
        <v>84545241.310000002</v>
      </c>
      <c r="F133" s="5"/>
    </row>
    <row r="134" spans="1:7" x14ac:dyDescent="0.25">
      <c r="A134" s="19"/>
      <c r="B134" s="18"/>
      <c r="C134" s="11"/>
      <c r="D134" s="12"/>
      <c r="E134" s="12"/>
      <c r="F134" s="5"/>
    </row>
    <row r="135" spans="1:7" x14ac:dyDescent="0.25">
      <c r="A135" s="19"/>
      <c r="B135" s="18"/>
      <c r="C135" s="11"/>
      <c r="D135" s="12"/>
      <c r="E135" s="12"/>
      <c r="F135" s="5"/>
    </row>
    <row r="136" spans="1:7" ht="15.75" x14ac:dyDescent="0.3">
      <c r="A136" s="20"/>
      <c r="B136" s="17"/>
      <c r="C136" s="11"/>
      <c r="D136" s="12"/>
      <c r="E136" s="12"/>
      <c r="F136" s="5"/>
    </row>
    <row r="137" spans="1:7" x14ac:dyDescent="0.25">
      <c r="A137" s="11"/>
      <c r="B137" s="18"/>
      <c r="C137" s="11"/>
      <c r="D137" s="13"/>
      <c r="E137" s="13"/>
      <c r="F137" s="5"/>
    </row>
    <row r="138" spans="1:7" x14ac:dyDescent="0.25">
      <c r="D138" s="13">
        <v>59</v>
      </c>
      <c r="E138" s="13"/>
      <c r="F138" s="5"/>
    </row>
    <row r="139" spans="1:7" x14ac:dyDescent="0.25">
      <c r="D139" s="13">
        <v>60</v>
      </c>
      <c r="E139" s="13"/>
      <c r="F139" s="5"/>
    </row>
    <row r="140" spans="1:7" x14ac:dyDescent="0.25">
      <c r="D140" s="13">
        <v>61</v>
      </c>
      <c r="E140" s="13"/>
      <c r="F140" s="5"/>
    </row>
    <row r="141" spans="1:7" x14ac:dyDescent="0.25">
      <c r="D141" s="13">
        <v>62</v>
      </c>
      <c r="E141" s="13"/>
    </row>
    <row r="142" spans="1:7" x14ac:dyDescent="0.25">
      <c r="D142" s="13">
        <v>63</v>
      </c>
      <c r="E142" s="13"/>
    </row>
    <row r="143" spans="1:7" x14ac:dyDescent="0.25">
      <c r="A143" s="167"/>
      <c r="B143" s="168"/>
      <c r="C143" s="169"/>
      <c r="D143"/>
      <c r="E143"/>
    </row>
    <row r="144" spans="1:7" x14ac:dyDescent="0.25">
      <c r="A144" s="168"/>
      <c r="B144" s="168"/>
      <c r="C144" s="168"/>
      <c r="D144" s="167"/>
      <c r="E144" s="169"/>
    </row>
    <row r="145" spans="1:5" x14ac:dyDescent="0.25">
      <c r="A145" s="168"/>
      <c r="B145" s="168"/>
      <c r="C145" s="168"/>
      <c r="D145" s="167"/>
      <c r="E145" s="169"/>
    </row>
    <row r="146" spans="1:5" x14ac:dyDescent="0.25">
      <c r="A146" s="168"/>
      <c r="B146" s="168"/>
      <c r="C146" s="168"/>
      <c r="D146" s="167"/>
      <c r="E146" s="169"/>
    </row>
    <row r="147" spans="1:5" x14ac:dyDescent="0.25">
      <c r="A147" s="168"/>
      <c r="B147" s="168"/>
      <c r="C147" s="168"/>
      <c r="D147" s="167"/>
      <c r="E147" s="169"/>
    </row>
    <row r="148" spans="1:5" x14ac:dyDescent="0.25">
      <c r="A148" s="168"/>
      <c r="B148" s="168"/>
      <c r="C148" s="168"/>
      <c r="D148" s="167"/>
      <c r="E148" s="169"/>
    </row>
    <row r="149" spans="1:5" x14ac:dyDescent="0.25">
      <c r="A149" s="168"/>
      <c r="B149" s="168"/>
      <c r="C149" s="168"/>
      <c r="D149" s="167"/>
      <c r="E149" s="169"/>
    </row>
    <row r="150" spans="1:5" x14ac:dyDescent="0.25">
      <c r="A150" s="168"/>
      <c r="B150" s="168"/>
      <c r="C150" s="168"/>
      <c r="D150" s="167"/>
      <c r="E150" s="169"/>
    </row>
    <row r="151" spans="1:5" x14ac:dyDescent="0.25">
      <c r="A151" s="168"/>
      <c r="B151" s="168"/>
      <c r="C151" s="168"/>
      <c r="D151" s="167"/>
      <c r="E151"/>
    </row>
    <row r="152" spans="1:5" x14ac:dyDescent="0.25">
      <c r="D152" s="15"/>
      <c r="E152" s="15"/>
    </row>
    <row r="153" spans="1:5" x14ac:dyDescent="0.25">
      <c r="D153" s="15"/>
      <c r="E153" s="15"/>
    </row>
    <row r="154" spans="1:5" x14ac:dyDescent="0.25">
      <c r="D154" s="15"/>
      <c r="E154" s="15"/>
    </row>
    <row r="155" spans="1:5" x14ac:dyDescent="0.25">
      <c r="D155" s="15"/>
      <c r="E155" s="15"/>
    </row>
    <row r="156" spans="1:5" x14ac:dyDescent="0.25">
      <c r="D156" s="15"/>
      <c r="E156" s="15"/>
    </row>
    <row r="157" spans="1:5" x14ac:dyDescent="0.25">
      <c r="D157" s="15"/>
      <c r="E157" s="15"/>
    </row>
    <row r="158" spans="1:5" x14ac:dyDescent="0.25">
      <c r="D158" s="15"/>
      <c r="E158" s="15"/>
    </row>
    <row r="159" spans="1:5" x14ac:dyDescent="0.25">
      <c r="D159" s="15"/>
      <c r="E159" s="15"/>
    </row>
    <row r="160" spans="1:5" x14ac:dyDescent="0.25">
      <c r="D160" s="15"/>
      <c r="E160" s="15"/>
    </row>
    <row r="161" spans="4:5" x14ac:dyDescent="0.25">
      <c r="D161" s="15"/>
      <c r="E161" s="15"/>
    </row>
    <row r="162" spans="4:5" x14ac:dyDescent="0.25">
      <c r="D162" s="15"/>
      <c r="E162" s="15"/>
    </row>
    <row r="163" spans="4:5" x14ac:dyDescent="0.25">
      <c r="D163" s="15"/>
      <c r="E163" s="15"/>
    </row>
    <row r="164" spans="4:5" x14ac:dyDescent="0.25">
      <c r="D164" s="15"/>
      <c r="E164" s="15"/>
    </row>
    <row r="165" spans="4:5" x14ac:dyDescent="0.25">
      <c r="D165" s="15"/>
      <c r="E165" s="15"/>
    </row>
    <row r="166" spans="4:5" x14ac:dyDescent="0.25">
      <c r="D166" s="15"/>
      <c r="E166" s="15"/>
    </row>
    <row r="167" spans="4:5" x14ac:dyDescent="0.25">
      <c r="D167" s="15"/>
      <c r="E167" s="15"/>
    </row>
    <row r="168" spans="4:5" x14ac:dyDescent="0.25">
      <c r="D168" s="15"/>
      <c r="E168" s="15"/>
    </row>
    <row r="169" spans="4:5" x14ac:dyDescent="0.25">
      <c r="D169" s="15"/>
      <c r="E169" s="15"/>
    </row>
    <row r="170" spans="4:5" x14ac:dyDescent="0.25">
      <c r="D170" s="15"/>
      <c r="E170" s="15"/>
    </row>
    <row r="171" spans="4:5" x14ac:dyDescent="0.25">
      <c r="D171" s="15"/>
      <c r="E171" s="15"/>
    </row>
    <row r="172" spans="4:5" x14ac:dyDescent="0.25">
      <c r="D172" s="15"/>
      <c r="E172" s="15"/>
    </row>
    <row r="173" spans="4:5" x14ac:dyDescent="0.25">
      <c r="D173" s="15"/>
      <c r="E173" s="15"/>
    </row>
    <row r="174" spans="4:5" x14ac:dyDescent="0.25">
      <c r="D174" s="15"/>
      <c r="E174" s="15"/>
    </row>
    <row r="175" spans="4:5" x14ac:dyDescent="0.25">
      <c r="D175" s="15"/>
      <c r="E175" s="15"/>
    </row>
    <row r="176" spans="4:5" x14ac:dyDescent="0.25">
      <c r="D176" s="15"/>
      <c r="E176" s="15"/>
    </row>
    <row r="177" spans="4:5" x14ac:dyDescent="0.25">
      <c r="D177" s="15"/>
      <c r="E177" s="15"/>
    </row>
    <row r="178" spans="4:5" x14ac:dyDescent="0.25">
      <c r="D178" s="15"/>
      <c r="E178" s="15"/>
    </row>
    <row r="179" spans="4:5" x14ac:dyDescent="0.25">
      <c r="D179" s="15"/>
      <c r="E179" s="15"/>
    </row>
    <row r="180" spans="4:5" x14ac:dyDescent="0.25">
      <c r="D180" s="15"/>
      <c r="E180" s="15"/>
    </row>
    <row r="181" spans="4:5" x14ac:dyDescent="0.25">
      <c r="D181" s="15"/>
      <c r="E181" s="15"/>
    </row>
    <row r="182" spans="4:5" x14ac:dyDescent="0.25">
      <c r="D182" s="15"/>
      <c r="E182" s="15"/>
    </row>
    <row r="183" spans="4:5" x14ac:dyDescent="0.25">
      <c r="D183" s="15"/>
      <c r="E183" s="15"/>
    </row>
    <row r="184" spans="4:5" x14ac:dyDescent="0.25">
      <c r="D184" s="15"/>
      <c r="E184" s="15"/>
    </row>
    <row r="185" spans="4:5" x14ac:dyDescent="0.25">
      <c r="D185" s="15"/>
      <c r="E185" s="15"/>
    </row>
    <row r="186" spans="4:5" x14ac:dyDescent="0.25">
      <c r="D186" s="15"/>
      <c r="E186" s="15"/>
    </row>
    <row r="187" spans="4:5" x14ac:dyDescent="0.25">
      <c r="D187" s="15"/>
      <c r="E187" s="15"/>
    </row>
    <row r="188" spans="4:5" x14ac:dyDescent="0.25">
      <c r="D188" s="15"/>
      <c r="E188" s="15"/>
    </row>
    <row r="189" spans="4:5" x14ac:dyDescent="0.25">
      <c r="D189" s="15"/>
      <c r="E189" s="15"/>
    </row>
    <row r="190" spans="4:5" x14ac:dyDescent="0.25">
      <c r="D190" s="15"/>
      <c r="E190" s="15"/>
    </row>
    <row r="191" spans="4:5" x14ac:dyDescent="0.25">
      <c r="D191" s="15"/>
      <c r="E191" s="15"/>
    </row>
    <row r="192" spans="4:5" x14ac:dyDescent="0.25">
      <c r="D192" s="15"/>
      <c r="E192" s="15"/>
    </row>
    <row r="193" spans="4:5" x14ac:dyDescent="0.25">
      <c r="D193" s="15"/>
      <c r="E193" s="15"/>
    </row>
    <row r="194" spans="4:5" x14ac:dyDescent="0.25">
      <c r="D194" s="15"/>
      <c r="E194" s="15"/>
    </row>
    <row r="195" spans="4:5" x14ac:dyDescent="0.25">
      <c r="D195" s="15"/>
      <c r="E195" s="15"/>
    </row>
    <row r="196" spans="4:5" x14ac:dyDescent="0.25">
      <c r="D196" s="15"/>
      <c r="E196" s="15"/>
    </row>
    <row r="197" spans="4:5" x14ac:dyDescent="0.25">
      <c r="D197" s="15"/>
      <c r="E197" s="15"/>
    </row>
    <row r="198" spans="4:5" x14ac:dyDescent="0.25">
      <c r="D198" s="15"/>
      <c r="E198" s="15"/>
    </row>
    <row r="199" spans="4:5" x14ac:dyDescent="0.25">
      <c r="D199" s="15"/>
      <c r="E199" s="15"/>
    </row>
    <row r="200" spans="4:5" x14ac:dyDescent="0.25">
      <c r="D200" s="15"/>
      <c r="E200" s="15"/>
    </row>
    <row r="201" spans="4:5" x14ac:dyDescent="0.25">
      <c r="D201" s="15"/>
      <c r="E201" s="15"/>
    </row>
    <row r="202" spans="4:5" x14ac:dyDescent="0.25">
      <c r="D202" s="15"/>
      <c r="E202" s="15"/>
    </row>
    <row r="203" spans="4:5" x14ac:dyDescent="0.25">
      <c r="D203" s="15"/>
      <c r="E203" s="15"/>
    </row>
    <row r="204" spans="4:5" x14ac:dyDescent="0.25">
      <c r="D204" s="15"/>
      <c r="E204" s="15"/>
    </row>
    <row r="205" spans="4:5" x14ac:dyDescent="0.25">
      <c r="D205" s="15"/>
      <c r="E205" s="15"/>
    </row>
    <row r="206" spans="4:5" x14ac:dyDescent="0.25">
      <c r="D206" s="15"/>
      <c r="E206" s="15"/>
    </row>
    <row r="207" spans="4:5" x14ac:dyDescent="0.25">
      <c r="D207" s="15"/>
      <c r="E207" s="15"/>
    </row>
    <row r="208" spans="4:5" x14ac:dyDescent="0.25">
      <c r="D208" s="15"/>
      <c r="E208" s="15"/>
    </row>
    <row r="209" spans="4:5" x14ac:dyDescent="0.25">
      <c r="D209" s="15"/>
      <c r="E209" s="15"/>
    </row>
    <row r="210" spans="4:5" x14ac:dyDescent="0.25">
      <c r="D210" s="15"/>
      <c r="E210" s="15"/>
    </row>
    <row r="211" spans="4:5" x14ac:dyDescent="0.25">
      <c r="D211" s="15"/>
      <c r="E211" s="15"/>
    </row>
    <row r="212" spans="4:5" x14ac:dyDescent="0.25">
      <c r="D212" s="15"/>
      <c r="E212" s="15"/>
    </row>
    <row r="213" spans="4:5" x14ac:dyDescent="0.25">
      <c r="D213" s="15"/>
      <c r="E213" s="15"/>
    </row>
    <row r="214" spans="4:5" x14ac:dyDescent="0.25">
      <c r="D214" s="15"/>
      <c r="E214" s="15"/>
    </row>
    <row r="215" spans="4:5" x14ac:dyDescent="0.25">
      <c r="D215" s="15"/>
      <c r="E215" s="15"/>
    </row>
    <row r="216" spans="4:5" x14ac:dyDescent="0.25">
      <c r="D216" s="15"/>
      <c r="E216" s="15"/>
    </row>
    <row r="217" spans="4:5" x14ac:dyDescent="0.25">
      <c r="D217" s="15"/>
      <c r="E217" s="15"/>
    </row>
    <row r="218" spans="4:5" x14ac:dyDescent="0.25">
      <c r="D218" s="15"/>
      <c r="E218" s="15"/>
    </row>
    <row r="219" spans="4:5" x14ac:dyDescent="0.25">
      <c r="D219" s="15"/>
      <c r="E219" s="15"/>
    </row>
    <row r="220" spans="4:5" x14ac:dyDescent="0.25">
      <c r="D220" s="15"/>
      <c r="E220" s="15"/>
    </row>
    <row r="221" spans="4:5" x14ac:dyDescent="0.25">
      <c r="D221" s="15"/>
      <c r="E221" s="15"/>
    </row>
    <row r="222" spans="4:5" x14ac:dyDescent="0.25">
      <c r="D222" s="15"/>
      <c r="E222" s="15"/>
    </row>
    <row r="223" spans="4:5" x14ac:dyDescent="0.25">
      <c r="D223" s="15"/>
      <c r="E223" s="15"/>
    </row>
    <row r="224" spans="4:5" x14ac:dyDescent="0.25">
      <c r="D224" s="15"/>
      <c r="E224" s="15"/>
    </row>
    <row r="225" spans="4:5" x14ac:dyDescent="0.25">
      <c r="D225" s="15"/>
      <c r="E225" s="15"/>
    </row>
    <row r="226" spans="4:5" x14ac:dyDescent="0.25">
      <c r="D226" s="15"/>
      <c r="E226" s="15"/>
    </row>
    <row r="227" spans="4:5" x14ac:dyDescent="0.25">
      <c r="D227" s="15"/>
      <c r="E227" s="15"/>
    </row>
    <row r="228" spans="4:5" x14ac:dyDescent="0.25">
      <c r="D228" s="15"/>
      <c r="E228" s="15"/>
    </row>
    <row r="229" spans="4:5" x14ac:dyDescent="0.25">
      <c r="D229" s="15"/>
      <c r="E229" s="15"/>
    </row>
    <row r="230" spans="4:5" x14ac:dyDescent="0.25">
      <c r="D230" s="15"/>
      <c r="E230" s="15"/>
    </row>
    <row r="231" spans="4:5" x14ac:dyDescent="0.25">
      <c r="D231" s="15"/>
      <c r="E231" s="15"/>
    </row>
    <row r="232" spans="4:5" x14ac:dyDescent="0.25">
      <c r="D232" s="15"/>
      <c r="E232" s="15"/>
    </row>
    <row r="233" spans="4:5" x14ac:dyDescent="0.25">
      <c r="D233" s="15"/>
      <c r="E233" s="15"/>
    </row>
    <row r="234" spans="4:5" x14ac:dyDescent="0.25">
      <c r="D234" s="15"/>
      <c r="E234" s="15"/>
    </row>
    <row r="235" spans="4:5" x14ac:dyDescent="0.25">
      <c r="D235" s="15"/>
      <c r="E235" s="15"/>
    </row>
    <row r="236" spans="4:5" x14ac:dyDescent="0.25">
      <c r="D236" s="15"/>
      <c r="E236" s="15"/>
    </row>
    <row r="237" spans="4:5" x14ac:dyDescent="0.25">
      <c r="D237" s="15"/>
      <c r="E237" s="15"/>
    </row>
    <row r="238" spans="4:5" x14ac:dyDescent="0.25">
      <c r="D238" s="15"/>
      <c r="E238" s="15"/>
    </row>
    <row r="239" spans="4:5" x14ac:dyDescent="0.25">
      <c r="D239" s="3"/>
      <c r="E239" s="3"/>
    </row>
    <row r="240" spans="4:5" x14ac:dyDescent="0.25">
      <c r="D240" s="3"/>
      <c r="E240" s="3"/>
    </row>
    <row r="241" spans="4:5" x14ac:dyDescent="0.25">
      <c r="D241" s="3"/>
      <c r="E241" s="3"/>
    </row>
    <row r="242" spans="4:5" x14ac:dyDescent="0.25">
      <c r="D242" s="3"/>
      <c r="E242" s="3"/>
    </row>
    <row r="243" spans="4:5" x14ac:dyDescent="0.25">
      <c r="D243" s="3"/>
      <c r="E243" s="3"/>
    </row>
    <row r="244" spans="4:5" x14ac:dyDescent="0.25">
      <c r="D244" s="3"/>
      <c r="E244" s="3"/>
    </row>
    <row r="245" spans="4:5" x14ac:dyDescent="0.25">
      <c r="D245" s="3"/>
      <c r="E245" s="3"/>
    </row>
    <row r="246" spans="4:5" x14ac:dyDescent="0.25">
      <c r="D246" s="3"/>
      <c r="E246" s="3"/>
    </row>
    <row r="247" spans="4:5" x14ac:dyDescent="0.25">
      <c r="D247" s="3"/>
      <c r="E247" s="3"/>
    </row>
    <row r="248" spans="4:5" x14ac:dyDescent="0.25">
      <c r="D248" s="3"/>
      <c r="E248" s="3"/>
    </row>
    <row r="249" spans="4:5" x14ac:dyDescent="0.25">
      <c r="D249" s="3"/>
      <c r="E249" s="3"/>
    </row>
    <row r="250" spans="4:5" x14ac:dyDescent="0.25">
      <c r="D250" s="3"/>
      <c r="E250" s="3"/>
    </row>
    <row r="251" spans="4:5" x14ac:dyDescent="0.25">
      <c r="D251" s="3"/>
      <c r="E251" s="3"/>
    </row>
    <row r="252" spans="4:5" x14ac:dyDescent="0.25">
      <c r="D252" s="3"/>
      <c r="E252" s="3"/>
    </row>
    <row r="253" spans="4:5" x14ac:dyDescent="0.25">
      <c r="D253" s="3"/>
      <c r="E253" s="3"/>
    </row>
    <row r="254" spans="4:5" x14ac:dyDescent="0.25">
      <c r="D254" s="3"/>
      <c r="E254" s="3"/>
    </row>
    <row r="255" spans="4:5" x14ac:dyDescent="0.25">
      <c r="D255" s="3"/>
      <c r="E255" s="3"/>
    </row>
    <row r="256" spans="4:5" x14ac:dyDescent="0.25">
      <c r="D256" s="3"/>
      <c r="E256" s="3"/>
    </row>
    <row r="257" spans="4:5" x14ac:dyDescent="0.25">
      <c r="D257" s="3"/>
      <c r="E257" s="3"/>
    </row>
    <row r="258" spans="4:5" x14ac:dyDescent="0.25">
      <c r="D258" s="3"/>
      <c r="E258" s="3"/>
    </row>
    <row r="259" spans="4:5" x14ac:dyDescent="0.25">
      <c r="D259" s="3"/>
      <c r="E259" s="3"/>
    </row>
    <row r="260" spans="4:5" x14ac:dyDescent="0.25">
      <c r="D260" s="3"/>
      <c r="E260" s="3"/>
    </row>
    <row r="261" spans="4:5" x14ac:dyDescent="0.25">
      <c r="D261" s="3"/>
      <c r="E261" s="3"/>
    </row>
    <row r="262" spans="4:5" x14ac:dyDescent="0.25">
      <c r="D262" s="3"/>
      <c r="E262" s="3"/>
    </row>
    <row r="263" spans="4:5" x14ac:dyDescent="0.25">
      <c r="D263" s="3"/>
      <c r="E263" s="3"/>
    </row>
    <row r="264" spans="4:5" x14ac:dyDescent="0.25">
      <c r="D264" s="3"/>
      <c r="E264" s="3"/>
    </row>
    <row r="265" spans="4:5" x14ac:dyDescent="0.25">
      <c r="D265" s="3"/>
      <c r="E265" s="3"/>
    </row>
    <row r="266" spans="4:5" x14ac:dyDescent="0.25">
      <c r="D266" s="3"/>
      <c r="E266" s="3"/>
    </row>
    <row r="267" spans="4:5" x14ac:dyDescent="0.25">
      <c r="D267" s="3"/>
      <c r="E267" s="3"/>
    </row>
    <row r="268" spans="4:5" x14ac:dyDescent="0.25">
      <c r="D268" s="3"/>
      <c r="E268" s="3"/>
    </row>
    <row r="269" spans="4:5" x14ac:dyDescent="0.25">
      <c r="D269" s="3"/>
      <c r="E269" s="3"/>
    </row>
    <row r="270" spans="4:5" x14ac:dyDescent="0.25">
      <c r="D270" s="3"/>
      <c r="E270" s="3"/>
    </row>
    <row r="271" spans="4:5" x14ac:dyDescent="0.25">
      <c r="D271" s="3"/>
      <c r="E271" s="3"/>
    </row>
    <row r="272" spans="4:5" x14ac:dyDescent="0.25">
      <c r="D272" s="3"/>
      <c r="E272" s="3"/>
    </row>
    <row r="273" spans="4:5" x14ac:dyDescent="0.25">
      <c r="D273" s="3"/>
      <c r="E273" s="3"/>
    </row>
    <row r="274" spans="4:5" x14ac:dyDescent="0.25">
      <c r="D274" s="3"/>
      <c r="E274" s="3"/>
    </row>
    <row r="275" spans="4:5" x14ac:dyDescent="0.25">
      <c r="D275" s="3"/>
      <c r="E275" s="3"/>
    </row>
    <row r="276" spans="4:5" x14ac:dyDescent="0.25">
      <c r="D276" s="3"/>
      <c r="E276" s="3"/>
    </row>
    <row r="277" spans="4:5" x14ac:dyDescent="0.25">
      <c r="D277" s="3"/>
      <c r="E277" s="3"/>
    </row>
    <row r="278" spans="4:5" x14ac:dyDescent="0.25">
      <c r="D278" s="3"/>
      <c r="E278" s="3"/>
    </row>
    <row r="279" spans="4:5" x14ac:dyDescent="0.25">
      <c r="D279" s="3"/>
      <c r="E279" s="3"/>
    </row>
  </sheetData>
  <sortState ref="A4:F132">
    <sortCondition ref="B4:B132"/>
  </sortState>
  <mergeCells count="2">
    <mergeCell ref="A133:C133"/>
    <mergeCell ref="A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INCL. y EXCL. 2DO TRIM.2020</vt:lpstr>
      <vt:lpstr>ANEXO A</vt:lpstr>
      <vt:lpstr>Hoja6</vt:lpstr>
      <vt:lpstr>Hoja5</vt:lpstr>
      <vt:lpstr>'INCL. y EXCL. 2DO TRIM.2020'!Títulos_a_imprimir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Ventura Corisonco Jorge Luis</dc:creator>
  <cp:lastModifiedBy>Ventura Corisonco Jorge Luis</cp:lastModifiedBy>
  <cp:lastPrinted>2020-10-28T21:51:15Z</cp:lastPrinted>
  <dcterms:created xsi:type="dcterms:W3CDTF">2017-07-12T14:25:18Z</dcterms:created>
  <dcterms:modified xsi:type="dcterms:W3CDTF">2020-10-28T21:51:55Z</dcterms:modified>
</cp:coreProperties>
</file>