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lena.bramon\Documents\GCPI\TRANSPARENCIA\"/>
    </mc:Choice>
  </mc:AlternateContent>
  <bookViews>
    <workbookView xWindow="0" yWindow="0" windowWidth="17970" windowHeight="606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Transparencia!$A$3:$S$87</definedName>
    <definedName name="_xlnm.Print_Area" localSheetId="3">Transparencia!$A$2:$S$87</definedName>
    <definedName name="_xlnm.Print_Titles" localSheetId="3">Transparencia!$2:$4</definedName>
  </definedNames>
  <calcPr calcId="162913"/>
</workbook>
</file>

<file path=xl/calcChain.xml><?xml version="1.0" encoding="utf-8"?>
<calcChain xmlns="http://schemas.openxmlformats.org/spreadsheetml/2006/main">
  <c r="I85" i="10" l="1"/>
  <c r="H87" i="10" l="1"/>
  <c r="I76" i="10"/>
  <c r="I71" i="10"/>
  <c r="I46" i="10"/>
  <c r="I45" i="10"/>
  <c r="G87" i="10"/>
  <c r="I28" i="10"/>
  <c r="I29" i="10"/>
  <c r="I30" i="10"/>
  <c r="I31" i="10"/>
  <c r="I26" i="10"/>
  <c r="I25" i="10"/>
  <c r="I19" i="10"/>
  <c r="I20" i="10"/>
  <c r="I21" i="10"/>
  <c r="I15" i="10"/>
  <c r="I16" i="10"/>
  <c r="I17" i="10"/>
  <c r="I18" i="10"/>
  <c r="I14" i="10"/>
  <c r="I13" i="10"/>
  <c r="I12" i="10"/>
  <c r="I11" i="10"/>
  <c r="I10" i="10"/>
  <c r="I9" i="10"/>
  <c r="I8" i="10"/>
  <c r="I7" i="10"/>
  <c r="I22" i="10"/>
  <c r="I47" i="10"/>
  <c r="I83" i="10"/>
  <c r="I82" i="10"/>
  <c r="I80" i="10"/>
  <c r="I81" i="10"/>
  <c r="I72" i="10"/>
  <c r="I73" i="10"/>
  <c r="I69" i="10"/>
  <c r="I55" i="10"/>
  <c r="I54" i="10"/>
  <c r="I53" i="10"/>
  <c r="I50" i="10"/>
  <c r="I36" i="10"/>
  <c r="I33" i="10"/>
  <c r="I34" i="10"/>
  <c r="I27" i="10"/>
  <c r="I35" i="10" l="1"/>
  <c r="I63" i="10" l="1"/>
  <c r="I62" i="10"/>
  <c r="I52" i="10"/>
  <c r="I66" i="10"/>
  <c r="I65" i="10"/>
  <c r="I64" i="10"/>
  <c r="I86" i="10"/>
  <c r="I51" i="10"/>
  <c r="I49" i="10"/>
  <c r="I48" i="10"/>
  <c r="I44" i="10"/>
  <c r="I41" i="10"/>
  <c r="I84" i="10"/>
  <c r="I70" i="10"/>
  <c r="I68" i="10"/>
  <c r="I67" i="10"/>
  <c r="I61" i="10"/>
  <c r="I60" i="10"/>
  <c r="I59" i="10"/>
  <c r="I79" i="10"/>
  <c r="I78" i="10"/>
  <c r="I77" i="10"/>
  <c r="I75" i="10"/>
  <c r="I74" i="10"/>
  <c r="I58" i="10"/>
  <c r="I57" i="10"/>
  <c r="I56" i="10"/>
  <c r="I40" i="10"/>
  <c r="I39" i="10"/>
  <c r="I38" i="10"/>
  <c r="I37" i="10"/>
  <c r="I32" i="10"/>
  <c r="I6" i="10"/>
  <c r="I5" i="10"/>
  <c r="F52" i="9"/>
  <c r="E52" i="9"/>
  <c r="D9" i="5"/>
  <c r="C9" i="5"/>
  <c r="C8" i="5"/>
  <c r="D8" i="5"/>
  <c r="C7" i="5"/>
  <c r="D7" i="5"/>
  <c r="N22" i="7"/>
  <c r="N23" i="7" s="1"/>
  <c r="J22" i="7"/>
  <c r="J8" i="7"/>
  <c r="F39" i="9"/>
  <c r="K16" i="9"/>
  <c r="E39" i="9"/>
  <c r="E53" i="9" s="1"/>
  <c r="D8" i="8"/>
  <c r="E8" i="8" s="1"/>
  <c r="E7" i="8"/>
  <c r="E6" i="8"/>
  <c r="E10" i="8" s="1"/>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I87" i="10" l="1"/>
  <c r="C11" i="5"/>
  <c r="E8" i="5"/>
  <c r="J8" i="5" s="1"/>
  <c r="F53" i="9"/>
  <c r="I72" i="7" s="1"/>
  <c r="E9" i="5"/>
  <c r="J9" i="5" s="1"/>
  <c r="E7" i="5"/>
  <c r="J7" i="5" s="1"/>
  <c r="F54" i="9" l="1"/>
  <c r="J72" i="7"/>
  <c r="J73" i="7" s="1"/>
  <c r="J78" i="7" s="1"/>
  <c r="I73" i="7"/>
  <c r="D6" i="5"/>
  <c r="D11" i="5" l="1"/>
  <c r="E11" i="5" s="1"/>
  <c r="J11" i="5" s="1"/>
  <c r="E6" i="5"/>
  <c r="J6" i="5" s="1"/>
</calcChain>
</file>

<file path=xl/sharedStrings.xml><?xml version="1.0" encoding="utf-8"?>
<sst xmlns="http://schemas.openxmlformats.org/spreadsheetml/2006/main" count="1199" uniqueCount="438">
  <si>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</si>
  <si>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</si>
  <si>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</si>
  <si>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</si>
  <si>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</si>
  <si>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</si>
  <si>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</si>
  <si>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</si>
  <si>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</si>
  <si>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</si>
  <si>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</si>
  <si>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</si>
  <si>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</si>
  <si>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</si>
  <si>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</si>
  <si>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</si>
  <si>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</si>
  <si>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</si>
  <si>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</si>
  <si>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</si>
  <si>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</si>
  <si>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</si>
  <si>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</si>
  <si>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</si>
  <si>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</si>
  <si>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</si>
  <si>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</si>
  <si>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</si>
  <si>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</si>
  <si>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</si>
  <si>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</si>
  <si>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</si>
  <si>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</si>
  <si>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</si>
  <si>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</si>
  <si>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</si>
  <si>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</si>
  <si>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</si>
  <si>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</si>
  <si>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</si>
  <si>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</si>
  <si>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</si>
  <si>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</si>
  <si>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</si>
  <si>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</si>
  <si>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</si>
  <si>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</si>
  <si>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</si>
  <si>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</si>
  <si>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</si>
  <si>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</si>
  <si>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</si>
  <si>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</si>
  <si>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</si>
  <si>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</si>
  <si>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</si>
  <si>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</si>
  <si>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</si>
  <si>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</si>
  <si>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</si>
  <si>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</si>
  <si>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</si>
  <si>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</si>
  <si>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</si>
  <si>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</si>
  <si>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</si>
  <si>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</si>
  <si>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</si>
  <si>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</si>
  <si>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</si>
  <si>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</si>
  <si>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</si>
  <si>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</si>
  <si>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</si>
  <si>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</si>
  <si>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</si>
  <si>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</si>
  <si>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</si>
  <si>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</si>
  <si>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</si>
  <si>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</si>
  <si>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</si>
  <si>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</si>
  <si>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</si>
  <si>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</si>
  <si>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</si>
  <si>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</si>
  <si>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</si>
  <si>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</si>
  <si>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</si>
  <si>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</si>
  <si>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</si>
  <si>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</si>
  <si>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</si>
  <si>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</si>
  <si>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</si>
  <si>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</si>
  <si>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</si>
  <si>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</si>
  <si>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</si>
  <si>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</si>
  <si>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</si>
  <si>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</si>
  <si>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</si>
  <si>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</si>
  <si>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</si>
  <si>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</si>
  <si>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</si>
  <si>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</si>
  <si>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</si>
  <si>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</si>
  <si>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</si>
  <si>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</si>
  <si>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</si>
  <si>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</si>
  <si>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</si>
  <si>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</si>
  <si>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</si>
  <si>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</si>
  <si>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</si>
  <si>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</si>
  <si>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</si>
  <si>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</si>
  <si>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</si>
  <si>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</si>
  <si>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</si>
  <si>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</si>
  <si>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</si>
  <si>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</si>
  <si>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</si>
  <si>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</si>
  <si>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</si>
  <si>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</si>
  <si>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</si>
  <si>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</si>
  <si>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</si>
  <si>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</si>
  <si>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</si>
  <si>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</si>
  <si>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</si>
  <si>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</si>
  <si>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</si>
  <si>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</si>
  <si>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</si>
  <si>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</si>
  <si>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</si>
  <si>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</si>
  <si>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</si>
  <si>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</si>
  <si>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</si>
  <si>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</si>
  <si>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</si>
  <si>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</si>
  <si>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</si>
  <si>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</si>
  <si>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</si>
  <si>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</si>
  <si>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</si>
  <si>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</si>
  <si>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</si>
  <si>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</si>
  <si>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</si>
  <si>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</si>
  <si>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</si>
  <si>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</si>
  <si>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</si>
  <si>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</si>
  <si>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</si>
  <si>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</si>
  <si>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</si>
  <si>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</si>
  <si>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</si>
  <si>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</si>
  <si>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</si>
  <si>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</si>
  <si>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</si>
  <si>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</si>
  <si>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</si>
  <si>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</si>
  <si>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</si>
  <si>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</si>
  <si>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</si>
  <si>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</si>
  <si>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</si>
  <si>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</si>
  <si>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</si>
  <si>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</si>
  <si>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</si>
  <si>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</si>
  <si>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</si>
  <si>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</si>
  <si>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</si>
  <si>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</si>
  <si>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</si>
  <si>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</si>
  <si>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</si>
  <si>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</si>
  <si>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</si>
  <si>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</si>
  <si>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</si>
  <si>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</si>
  <si>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</si>
  <si>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</si>
  <si>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</si>
  <si>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</si>
  <si>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</si>
  <si>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</si>
  <si>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</si>
  <si>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</si>
  <si>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</si>
  <si>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</si>
  <si>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</si>
  <si>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</si>
  <si>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</si>
  <si>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</si>
  <si>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</si>
  <si>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</si>
  <si>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</si>
  <si>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</si>
  <si>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</si>
  <si>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</si>
  <si>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</si>
  <si>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</si>
  <si>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</si>
  <si>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</si>
  <si>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</si>
  <si>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</si>
  <si>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</si>
  <si>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</si>
  <si>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</si>
  <si>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</si>
  <si>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</si>
  <si>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</si>
  <si>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</si>
  <si>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</si>
  <si>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</si>
  <si>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</si>
  <si>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</si>
  <si>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</si>
  <si>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</si>
  <si>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</si>
  <si>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</si>
  <si>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</si>
  <si>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</si>
  <si>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</si>
  <si>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</si>
  <si>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</si>
  <si>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</si>
  <si>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</si>
  <si>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</si>
  <si>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</si>
  <si>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</si>
  <si>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</si>
  <si>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</si>
  <si>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</si>
  <si>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</si>
  <si>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</si>
  <si>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</si>
  <si>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</si>
  <si>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</si>
  <si>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</si>
  <si>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</si>
  <si>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</si>
  <si>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</si>
  <si>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</si>
  <si>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</si>
  <si>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</si>
  <si>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</si>
  <si>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</si>
  <si>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</si>
  <si>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</si>
  <si>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</si>
  <si>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</si>
  <si>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</si>
  <si>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</si>
  <si>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</si>
  <si>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</si>
  <si>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</si>
  <si>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</si>
  <si>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</si>
  <si>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</si>
  <si>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</si>
  <si>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</si>
  <si>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</si>
  <si>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</si>
  <si>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</si>
  <si>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</si>
  <si>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</si>
  <si>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CONSTRUCTORA MALAGA</t>
  </si>
  <si>
    <t>Consorcio ATA - KUKOVA</t>
  </si>
  <si>
    <t>Se prevé el pago del 20% de adelanto directo, condicionado a la aprobación del Expediente Técnico.</t>
  </si>
  <si>
    <t>UNICEF</t>
  </si>
  <si>
    <t>GEP</t>
  </si>
  <si>
    <t xml:space="preserve">CERCO PERIMETRICO DE LA POSTA MEDICA ZARUMILLA - TUMBES </t>
  </si>
  <si>
    <t>La GCPS culminó con la elaboración de las Especificaciones Técnicas, excediéndose el valor del PIP se solicitó a la GCPS realice las modificaciones correspondientes. La prestación se brindará a través de Servicios.</t>
  </si>
  <si>
    <t>Varios</t>
  </si>
  <si>
    <t>GCPI</t>
  </si>
  <si>
    <t>Diversos</t>
  </si>
  <si>
    <t>JAVI SAC</t>
  </si>
  <si>
    <t>Ing.Milton Hallasi Rosello</t>
  </si>
  <si>
    <t>No presenta</t>
  </si>
  <si>
    <t>MEJORAMIENTO DE LA OFERTA DE LOS SERVICIOS  DE NEONATOLOGA CENTRO OBSTETRICO, AYUDA AL DIAGNOSTICO POR IMÁGENES Y FARMACIA  HOSPITAL III     JULIACA.</t>
  </si>
  <si>
    <t>Consorcio HEMICSA</t>
  </si>
  <si>
    <t>IMPLEMENTACIÓN DEL SERVICIO DE ANATOMÍA PATOLÓGICA DEL HOSPITAL II MOQUEGUA, RED ASISTENCIAL MOQUEGUA, DEPARTAMENTO DE MOQUEGUA.</t>
  </si>
  <si>
    <t>SURGIMED</t>
  </si>
  <si>
    <t>CERCO PERIMETRICO DE CAJAMARCA</t>
  </si>
  <si>
    <t>CEYCA SA</t>
  </si>
  <si>
    <t>RACAJ</t>
  </si>
  <si>
    <t>Sin inicio</t>
  </si>
  <si>
    <t xml:space="preserve">PROYECTOS DE INVERSION MAYOR </t>
  </si>
  <si>
    <t>No inicia. 
Obra en Proceso de Arbitraje</t>
  </si>
  <si>
    <t>En proceso de ejecución de obra
(Llave en mano)</t>
  </si>
  <si>
    <t>Consorcio TAMBOPATA</t>
  </si>
  <si>
    <t>3'541,000.00</t>
  </si>
  <si>
    <t>La liquidación de obra no inicia por Proceso Arbitral y por falta de terminación de la obra</t>
  </si>
  <si>
    <t>Obra atrasada</t>
  </si>
  <si>
    <t>Equipos adquiridos
(100%)</t>
  </si>
  <si>
    <t>Equipos recepcionados</t>
  </si>
  <si>
    <t>Obra liquidada</t>
  </si>
  <si>
    <t>118 días</t>
  </si>
  <si>
    <t>CONSORCIO
EJECUTOR AREQUIPA</t>
  </si>
  <si>
    <t>1'081,812.23</t>
  </si>
  <si>
    <t>EsSalud 
Ing. Julio Touzzet</t>
  </si>
  <si>
    <t>Obra en proceso de ejecución</t>
  </si>
  <si>
    <t>En proceso Logístico (3ra convocatoria)</t>
  </si>
  <si>
    <t>En proceso de convocatoria por la RED</t>
  </si>
  <si>
    <t>Expediente concluido</t>
  </si>
  <si>
    <t>MAKNO Ings.</t>
  </si>
  <si>
    <t>Administración Directa</t>
  </si>
  <si>
    <t>Consorcio Santa Anita</t>
  </si>
  <si>
    <t>Arq. Luis Falen</t>
  </si>
  <si>
    <t>Consultores por especialidad contratados por Red</t>
  </si>
  <si>
    <t>Consultor Teodoro Pimentel Godoy</t>
  </si>
  <si>
    <t>Red Asistencial Rebagliati</t>
  </si>
  <si>
    <t>Consultor Carlos Alberto Rios Rubio</t>
  </si>
  <si>
    <t>Red Asistencial</t>
  </si>
  <si>
    <t>18.Dic.2015 (EDI)</t>
  </si>
  <si>
    <t>01.Oct.2014 (EDI)</t>
  </si>
  <si>
    <t>Obra Recepcionada</t>
  </si>
  <si>
    <t>EsSalud
Ing.  Silvia Huaytalla
(Inspector)-</t>
  </si>
  <si>
    <t>Consorcio Almenara</t>
  </si>
  <si>
    <t>EsSalud
Ing. Janett Herrera (inspector)</t>
  </si>
  <si>
    <t>Obra concluida, recepcionada y liquidada</t>
  </si>
  <si>
    <t>Con solicitud de cancelación del Proyecto por parte de la GCPS (Carta N° 5801-GCPS-ESSALUD-2015)</t>
  </si>
  <si>
    <t>Proyecto cuenta con Informe de Cierre según SNIP</t>
  </si>
  <si>
    <t>Estudio Definitivo</t>
  </si>
  <si>
    <t>Equipamiento Hospitalario</t>
  </si>
  <si>
    <t>Equipamiento Administrativo</t>
  </si>
  <si>
    <t>AMPLIACION DEL SERVICIO DE RADIOTERAPIA CON ACELERADOR LINEAL PARA LA RED ASISTENCIAL LA LIBERTAD</t>
  </si>
  <si>
    <t>18.08.2015</t>
  </si>
  <si>
    <t>PIA 2016</t>
  </si>
  <si>
    <t>PIM 2016</t>
  </si>
  <si>
    <t>En estudio de mercado por el área de Logística de la RED</t>
  </si>
  <si>
    <t xml:space="preserve"> </t>
  </si>
  <si>
    <t>En proceso de actualización de precios del expediente técnico.</t>
  </si>
  <si>
    <t>Culminado</t>
  </si>
  <si>
    <t>Obra en ejecución  al 20.00%</t>
  </si>
  <si>
    <t>EsSalud
Ing. Jaime Wurtelle  
(Inspector)</t>
  </si>
  <si>
    <t>Obra culminada</t>
  </si>
  <si>
    <t>Modificaciones de obra por requerimiento del usuario</t>
  </si>
  <si>
    <t xml:space="preserve">Concluida  </t>
  </si>
  <si>
    <t>Obra concluida y recepcionada</t>
  </si>
  <si>
    <r>
      <t xml:space="preserve">Obra concluida 
</t>
    </r>
    <r>
      <rPr>
        <b/>
        <sz val="10"/>
        <color indexed="10"/>
        <rFont val="Arial"/>
        <family val="2"/>
      </rPr>
      <t/>
    </r>
  </si>
  <si>
    <t>En proceso de recepción</t>
  </si>
  <si>
    <t>Mayores prestaciones en ejecución de obra</t>
  </si>
  <si>
    <t>Se ha solicitado al IETSI actualización de EETT del Equipo Video Cistoscopio Adulto Pediátrico, el resto de equipamiento continua en Indagación de Mercado en el CEABE.</t>
  </si>
  <si>
    <t>Ha sido convocado el proceso logístico para la adquisición del Tomógrafo Computarizado de 128 Cortes (Licitación Pública N° 26-2016-ESSALUD/CEABE-1), la Buena Pro se encuentra programada para la primera semana de febrero del 2017.</t>
  </si>
  <si>
    <t>Han sido convocados los procesos logísticos para la adquisición de los equipos biomédicos (Licitación Pública N° 20-2016-ESSALUD/CEABE-1) y los equipos complementarios (Licitación Pública N° 23-2016-ESSALUD/CEABE-1), los cuales se encuentran en etapa de presentación y absolución de consultas y observaciones respectivamente.</t>
  </si>
  <si>
    <t>Ha sido convocado el proceso logístico para la adquisición del Topógrafo Corneal (Licitación Pública N° 22-2016-ESSALUD/CEABE-1), se encuentra en la fase de Integración de Bases.
- El resto de equipamiento continua en Indagación de Mercado en el CEABE y en otros casos se encuentran en actualización de Especificaciones Técnicas por parte del IETSI.</t>
  </si>
  <si>
    <t>El avance de la ejecución del equipamiento es del 94%, se encuentra en Indagación de Mercado el 6% del equipamiento a cargo de la GCL.
- Se ha solicitado al IETSI la actualización de EETT del equipamiento complementario, ya que se está exigiendo requerimientos técnicos que no son aplicables a los equipos.</t>
  </si>
  <si>
    <t>El avance de la ejecución del equipamiento es del 79%, el 21% restante corresponde al equipamiento informático que será priorizado de acuerdo a la ejecución presupuestal de la obra.</t>
  </si>
  <si>
    <t>07.08.2015</t>
  </si>
  <si>
    <t>MEJORAMIENTO DE LAS ACTIVIDADES COLECTIVAS DE PROMOCION DE LA SALUD EN LOS CENTROS ASISTENCIALES DEL AMBITO DE LA RED ASISTENCIAL LAMBAYEQUE</t>
  </si>
  <si>
    <t>El avance de la ejecución en equipamiento es del 79%, se encuentra próximo a adjudicarse el 21% del equipamiento en la GCL.</t>
  </si>
  <si>
    <t xml:space="preserve">Retraso en la Indagación de Mercado realizada por la GCL.
</t>
  </si>
  <si>
    <t>PROYECTOS DE INVERSION EN EJECUCION
AL IV TRIMESTRE 2016</t>
  </si>
  <si>
    <t>Se ha suscrito un Convenio con UNICEF para su adquisición.</t>
  </si>
  <si>
    <t>Se resolvió el contrato, En elaboración de TDR para contratación de especialistas. Importe presupuestado para estudio de suelos.</t>
  </si>
  <si>
    <t>Expediente concluido, perfil en actualización por variación de costos.</t>
  </si>
  <si>
    <t>La Red Asistencial ha propuesto la reubicación del terreno. Importe presupuestado para estudio de suelos.</t>
  </si>
  <si>
    <t>Elaboración:</t>
  </si>
  <si>
    <t>Gerencia Central de Proyectos de Inversión</t>
  </si>
  <si>
    <t>Fuente:</t>
  </si>
  <si>
    <t>Elaboración propia</t>
  </si>
  <si>
    <t xml:space="preserve">En Proceso Logístico, la GCL solicito opinión respecto de pronunciamiento OSCE </t>
  </si>
  <si>
    <t>Supervisión ED</t>
  </si>
  <si>
    <t>Supervisión de Obra</t>
  </si>
  <si>
    <t>Expediente en proceso de aprobación.</t>
  </si>
  <si>
    <t>120 días sin incluir revisión</t>
  </si>
  <si>
    <t>Equipamiento Informático</t>
  </si>
  <si>
    <t>Tercer y ultimo entregable en revisión. Pendiente la entrega por falta de aprobación de documentos y licencias por entidades externas</t>
  </si>
  <si>
    <t>150 días</t>
  </si>
  <si>
    <t>Se efectuó constatación física de obra de lo ejecutado por el contratista, en proceso arbitral.</t>
  </si>
  <si>
    <t xml:space="preserve">Corporación SENSUS </t>
  </si>
  <si>
    <t xml:space="preserve">Elmer Salazar Marín </t>
  </si>
  <si>
    <t>Se resolvió el contrato al 93.01 % de avance físico</t>
  </si>
  <si>
    <t>En Proceso de Elaboración (avance al 95%)</t>
  </si>
  <si>
    <t>Se han remitió los TDR a GCL</t>
  </si>
  <si>
    <t>Supervisión de ED</t>
  </si>
  <si>
    <t>Obra en proceso de ejecución (6.11% de avance físico)</t>
  </si>
  <si>
    <t>Expediente Técnico Culminado, por parte de la red.</t>
  </si>
  <si>
    <t>La Red Asistencial se encuentra tramitando el saneamiento físico legal del terreno.</t>
  </si>
  <si>
    <t>La Red no ha concluido con el proceso de saneamiento físico legal del terreno.</t>
  </si>
  <si>
    <t xml:space="preserve">Pendiente la aprobación de reubicación de Redes de Agua y desagüe por parte de la Red Almenara.              </t>
  </si>
  <si>
    <t>La reubicación de las redes de Agua y desagüe están a cargo de la Red Asistencial Almenara.</t>
  </si>
  <si>
    <t>Tramites Administrativos por extensión de plazo de elaboración de expediente.</t>
  </si>
  <si>
    <t>El 20 de diciembre se aprueba el estudio de mecánica de suelos. Se reiniciara el Expediente Técnico</t>
  </si>
  <si>
    <t>El saneamiento físico legal esta a cargo de la Res Asistencial.</t>
  </si>
  <si>
    <t>En proceso de actualización de linderos a  cargo de la Red, requisito para actualizar el expediente técnico.</t>
  </si>
  <si>
    <t xml:space="preserve">ASPECTOS QUE INCIDIERON EN SU EJECUCIÓN </t>
  </si>
  <si>
    <t>INFORMACIÓN DE CONTRATACIÓN</t>
  </si>
  <si>
    <t>MONTOS DE ADICIONALES DE OBRA</t>
  </si>
  <si>
    <t>LIQUIDACIÓN DE OBRAS</t>
  </si>
  <si>
    <t>INFORME DE SUPERVISIÓN DE CONTRATOS</t>
  </si>
  <si>
    <t>CONTRATISTA</t>
  </si>
  <si>
    <t>SUPERVISIÓN</t>
  </si>
  <si>
    <t>MONTO CONTRATADO</t>
  </si>
  <si>
    <t>PLAZO DE EJECUCIÓN</t>
  </si>
  <si>
    <t>FECHA DE INICIO DE OBRA</t>
  </si>
  <si>
    <t>(S/)</t>
  </si>
  <si>
    <t>SITUACIÓN</t>
  </si>
  <si>
    <t>COMPONENTES</t>
  </si>
  <si>
    <t>PROYECTO</t>
  </si>
  <si>
    <t>VIABILIDAD</t>
  </si>
  <si>
    <t>CÓDIGO SNIP</t>
  </si>
  <si>
    <t>NIVEL DEL PIP</t>
  </si>
  <si>
    <t xml:space="preserve">Proceso de selección adjudicado. Se realizó la habilitación presupuestal por 
S/ 219,934.00. </t>
  </si>
  <si>
    <t>La Red no cuenta con el sustento de cambio de objetivo del proyecto,  la SGED elaborará el Anteproyecto.</t>
  </si>
  <si>
    <t xml:space="preserve">Expediente Técnico concluido, se solicitó transferencia de Fondos y Habilitación Presupuestal por S/ 39,990.00 </t>
  </si>
  <si>
    <t>Se realizó la adquisición del equipo Lavador Automático de Chatas por una Contratación Directa 1698U00439, por el monto de 
S/ 31,499.00.
- La adquisición del equipo Sistema de Llamada de Enfermeras ha sido derivado para Estudio de Mercado por la Gerencia de Producción de la GCTIC al HNCASE mediante la Carta N° 1995-GPROD-GCTIC-ESSALUD-2016 del 28 de noviembre del 2016.</t>
  </si>
  <si>
    <t>El avance de la ejecución del equipamiento es del 76%, el INCOR ha remitido recientemente la priorización de equipos.
- Se ha convocado el 51% 
(S/ 487,073.00) del presupuesto del equipamiento que contaba con certificación presupuestal para su adquisición (S/ 950,967.89).</t>
  </si>
  <si>
    <t>Ha sido adjudicado recientemente el equipo Topógrafo Corneal (Licitación Pública N° 16-2016-ESSALUD/CEABE-1), al proveedor TECMED S.A.C por el monto de 
S/ 389,000.00.
- Se ha solicitado al IETSI actualización de EETT del Equipo Elastógrafo Ultrasónico, el resto de equipamiento continua en Indagación de Mercado en el CEABE.</t>
  </si>
  <si>
    <t>Expediente en tercer entregable. Pendiente la entrega por falta de aprobación de documentos y licencias por entidades externas.</t>
  </si>
  <si>
    <t>En proceso Logístico. Actualización de los TDR a la nueva Ley de Contrataciones del Estado.</t>
  </si>
  <si>
    <t>Aprobación del estudio de suelos y perfil topográfico.</t>
  </si>
  <si>
    <t>Obra paralizada. Avance 6.11%
Contrato anulado.</t>
  </si>
  <si>
    <t>Obra paralizada. Contrato anulado.</t>
  </si>
  <si>
    <t>Obra concluida.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</si>
</sst>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2]\ * #,##0.00_);_([$€-2]\ * \(#,##0.00\);_([$€-2]\ * &quot;-&quot;??_)"/>
  </numFmts>
  <fonts count="29"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0"/>
      <name val="Calibri"/>
      <family val="2"/>
      <scheme val="minor"/>
    </font>
    <font>
      <sz val="11"/>
      <name val="Calibri"/>
      <family val="2"/>
    </font>
    <font>
      <sz val="11"/>
      <name val="Arial"/>
      <family val="2"/>
    </font>
    <font>
      <sz val="11"/>
      <color theme="1"/>
      <name val="Arial"/>
      <family val="2"/>
    </font>
  </fonts>
  <fills count="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D9D9D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7" fillId="0" borderId="0"/>
    <xf numFmtId="165" fontId="1" fillId="0" borderId="0" applyFont="0" applyFill="0" applyBorder="0" applyAlignment="0" applyProtection="0"/>
    <xf numFmtId="164" fontId="1" fillId="0" borderId="0" applyFont="0" applyFill="0" applyBorder="0" applyAlignment="0" applyProtection="0"/>
    <xf numFmtId="0" fontId="8"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250">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5"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5" applyNumberFormat="1" applyFont="1"/>
    <xf numFmtId="10" fontId="10" fillId="0" borderId="1" xfId="5"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2" applyFont="1" applyFill="1" applyBorder="1" applyAlignment="1">
      <alignment vertical="center" wrapText="1"/>
    </xf>
    <xf numFmtId="10" fontId="9" fillId="2" borderId="1" xfId="5"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5"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5" applyFont="1" applyBorder="1" applyAlignment="1">
      <alignment vertical="center" wrapText="1"/>
    </xf>
    <xf numFmtId="9" fontId="4" fillId="2" borderId="1" xfId="5"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1" fillId="0" borderId="0" xfId="0" applyFont="1" applyFill="1"/>
    <xf numFmtId="4" fontId="1" fillId="0" borderId="0" xfId="1" applyNumberFormat="1" applyFont="1" applyFill="1" applyAlignment="1">
      <alignment vertical="center" wrapText="1"/>
    </xf>
    <xf numFmtId="0" fontId="1" fillId="0" borderId="0"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1" applyFont="1" applyFill="1" applyAlignment="1">
      <alignment horizontal="center" vertical="center" wrapText="1"/>
    </xf>
    <xf numFmtId="0" fontId="1" fillId="0" borderId="0" xfId="1" applyFont="1" applyFill="1" applyAlignment="1">
      <alignment vertical="center" wrapText="1"/>
    </xf>
    <xf numFmtId="0" fontId="1" fillId="0" borderId="0" xfId="1" applyFont="1" applyFill="1" applyAlignment="1">
      <alignment horizontal="left" vertical="center" wrapText="1"/>
    </xf>
    <xf numFmtId="0" fontId="1" fillId="0" borderId="0" xfId="1" applyFont="1" applyFill="1" applyBorder="1" applyAlignment="1">
      <alignment horizontal="left" vertical="center" wrapText="1"/>
    </xf>
    <xf numFmtId="0" fontId="25" fillId="0" borderId="0" xfId="0" applyFont="1" applyFill="1"/>
    <xf numFmtId="0" fontId="25" fillId="0" borderId="0" xfId="1" applyFont="1" applyFill="1" applyAlignment="1">
      <alignment horizontal="center" vertical="center" wrapText="1"/>
    </xf>
    <xf numFmtId="0" fontId="25" fillId="0" borderId="0" xfId="1" applyFont="1" applyFill="1" applyAlignment="1">
      <alignment vertical="center" wrapText="1"/>
    </xf>
    <xf numFmtId="0" fontId="19" fillId="7" borderId="34" xfId="0" applyFont="1" applyFill="1" applyBorder="1" applyAlignment="1">
      <alignment horizontal="center" vertical="center" wrapText="1"/>
    </xf>
    <xf numFmtId="0" fontId="19" fillId="7" borderId="35" xfId="0" applyFont="1" applyFill="1" applyBorder="1" applyAlignment="1">
      <alignment horizontal="center" vertical="center" wrapText="1"/>
    </xf>
    <xf numFmtId="0" fontId="27" fillId="0" borderId="11" xfId="1" applyFont="1" applyFill="1" applyBorder="1" applyAlignment="1">
      <alignment vertical="center" wrapText="1"/>
    </xf>
    <xf numFmtId="4" fontId="27" fillId="0" borderId="11" xfId="1" applyNumberFormat="1" applyFont="1" applyFill="1" applyBorder="1" applyAlignment="1">
      <alignment vertical="center" wrapText="1"/>
    </xf>
    <xf numFmtId="4" fontId="27" fillId="0" borderId="11" xfId="1" applyNumberFormat="1" applyFont="1" applyFill="1" applyBorder="1" applyAlignment="1">
      <alignment horizontal="right" vertical="center" wrapText="1"/>
    </xf>
    <xf numFmtId="0" fontId="27" fillId="0" borderId="11" xfId="1" applyFont="1" applyFill="1" applyBorder="1" applyAlignment="1">
      <alignment horizontal="center" vertical="center" wrapText="1"/>
    </xf>
    <xf numFmtId="0" fontId="27" fillId="0" borderId="11" xfId="1" applyFont="1" applyFill="1" applyBorder="1" applyAlignment="1">
      <alignment horizontal="left" vertical="center" wrapText="1"/>
    </xf>
    <xf numFmtId="4" fontId="27" fillId="0" borderId="11" xfId="1" applyNumberFormat="1" applyFont="1" applyFill="1" applyBorder="1" applyAlignment="1">
      <alignment horizontal="center" vertical="center" wrapText="1"/>
    </xf>
    <xf numFmtId="14" fontId="27" fillId="0" borderId="11" xfId="1"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27" xfId="0" applyFont="1" applyFill="1" applyBorder="1" applyAlignment="1">
      <alignment horizontal="center" vertical="center"/>
    </xf>
    <xf numFmtId="0" fontId="27" fillId="0" borderId="1" xfId="1" applyFont="1" applyFill="1" applyBorder="1" applyAlignment="1">
      <alignment vertical="center" wrapText="1"/>
    </xf>
    <xf numFmtId="4" fontId="27" fillId="0" borderId="1" xfId="1" applyNumberFormat="1" applyFont="1" applyFill="1" applyBorder="1" applyAlignment="1">
      <alignment vertical="center" wrapText="1"/>
    </xf>
    <xf numFmtId="4" fontId="27" fillId="0" borderId="1" xfId="1" applyNumberFormat="1" applyFont="1" applyFill="1" applyBorder="1" applyAlignment="1">
      <alignment horizontal="right" vertical="center" wrapText="1"/>
    </xf>
    <xf numFmtId="0" fontId="27" fillId="0" borderId="1" xfId="1" applyFont="1" applyFill="1" applyBorder="1" applyAlignment="1">
      <alignment horizontal="center" vertical="center" wrapText="1"/>
    </xf>
    <xf numFmtId="0" fontId="27" fillId="0" borderId="1" xfId="1" applyFont="1" applyFill="1" applyBorder="1" applyAlignment="1">
      <alignment horizontal="left" vertical="center" wrapText="1"/>
    </xf>
    <xf numFmtId="0" fontId="27" fillId="0" borderId="18" xfId="1" applyFont="1" applyFill="1" applyBorder="1" applyAlignment="1">
      <alignment horizontal="center" vertical="center" wrapText="1"/>
    </xf>
    <xf numFmtId="4" fontId="27" fillId="0" borderId="0" xfId="1" applyNumberFormat="1" applyFont="1" applyFill="1" applyBorder="1" applyAlignment="1">
      <alignment vertical="center" wrapText="1"/>
    </xf>
    <xf numFmtId="0" fontId="27" fillId="0" borderId="1" xfId="6" applyFont="1" applyFill="1" applyBorder="1" applyAlignment="1">
      <alignment horizontal="center" vertical="center" wrapText="1"/>
    </xf>
    <xf numFmtId="4" fontId="27" fillId="0" borderId="1" xfId="1" applyNumberFormat="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17" xfId="1" applyFont="1" applyFill="1" applyBorder="1" applyAlignment="1">
      <alignment horizontal="center" vertical="center" wrapText="1"/>
    </xf>
    <xf numFmtId="14" fontId="27" fillId="0" borderId="1" xfId="1" applyNumberFormat="1" applyFont="1" applyFill="1" applyBorder="1" applyAlignment="1">
      <alignment horizontal="center" vertical="center" wrapText="1"/>
    </xf>
    <xf numFmtId="164" fontId="27" fillId="0" borderId="1" xfId="3" applyFont="1" applyFill="1" applyBorder="1" applyAlignment="1">
      <alignment horizontal="center" vertical="center" wrapText="1"/>
    </xf>
    <xf numFmtId="3" fontId="27" fillId="0" borderId="1" xfId="1" applyNumberFormat="1" applyFont="1" applyFill="1" applyBorder="1" applyAlignment="1">
      <alignment horizontal="center" vertical="center" wrapText="1"/>
    </xf>
    <xf numFmtId="0" fontId="27" fillId="0" borderId="17" xfId="1" applyFont="1" applyFill="1" applyBorder="1" applyAlignment="1">
      <alignment vertical="center" wrapText="1"/>
    </xf>
    <xf numFmtId="0" fontId="27" fillId="0" borderId="28" xfId="1" applyFont="1" applyFill="1" applyBorder="1" applyAlignment="1">
      <alignment horizontal="center" vertical="center" wrapText="1"/>
    </xf>
    <xf numFmtId="0" fontId="26" fillId="0" borderId="3" xfId="6" applyFont="1" applyFill="1" applyBorder="1" applyAlignment="1">
      <alignment vertical="center" wrapText="1"/>
    </xf>
    <xf numFmtId="4" fontId="27" fillId="0" borderId="12" xfId="1" applyNumberFormat="1" applyFont="1" applyFill="1" applyBorder="1" applyAlignment="1">
      <alignment vertical="center" wrapText="1"/>
    </xf>
    <xf numFmtId="4" fontId="27" fillId="0" borderId="3" xfId="1" applyNumberFormat="1" applyFont="1" applyFill="1" applyBorder="1" applyAlignment="1">
      <alignment horizontal="right" vertical="center" wrapText="1"/>
    </xf>
    <xf numFmtId="49" fontId="28" fillId="0" borderId="1" xfId="0" applyNumberFormat="1" applyFont="1" applyFill="1" applyBorder="1" applyAlignment="1">
      <alignment vertical="top" wrapText="1"/>
    </xf>
    <xf numFmtId="0" fontId="27" fillId="0" borderId="13" xfId="1" applyFont="1" applyFill="1" applyBorder="1" applyAlignment="1">
      <alignment horizontal="center" vertical="center" wrapText="1"/>
    </xf>
    <xf numFmtId="0" fontId="27" fillId="0" borderId="32"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7" fillId="0" borderId="6" xfId="1" applyFont="1" applyFill="1" applyBorder="1" applyAlignment="1">
      <alignment vertical="center" wrapText="1"/>
    </xf>
    <xf numFmtId="4" fontId="27" fillId="0" borderId="6" xfId="1" applyNumberFormat="1" applyFont="1" applyFill="1" applyBorder="1" applyAlignment="1">
      <alignment vertical="center" wrapText="1"/>
    </xf>
    <xf numFmtId="4" fontId="27" fillId="0" borderId="6" xfId="1" applyNumberFormat="1" applyFont="1" applyFill="1" applyBorder="1" applyAlignment="1">
      <alignment horizontal="right" vertical="center" wrapText="1"/>
    </xf>
    <xf numFmtId="0" fontId="27" fillId="0" borderId="6" xfId="1" applyFont="1" applyFill="1" applyBorder="1" applyAlignment="1">
      <alignment horizontal="left" vertical="center" wrapText="1"/>
    </xf>
    <xf numFmtId="164" fontId="27" fillId="0" borderId="6" xfId="3" applyFont="1" applyFill="1" applyBorder="1" applyAlignment="1">
      <alignment horizontal="center" vertical="center" wrapText="1"/>
    </xf>
    <xf numFmtId="14" fontId="27" fillId="0" borderId="6" xfId="1" applyNumberFormat="1" applyFont="1" applyFill="1" applyBorder="1" applyAlignment="1">
      <alignment horizontal="center" vertical="center" wrapText="1"/>
    </xf>
    <xf numFmtId="4" fontId="27" fillId="0" borderId="6" xfId="1" applyNumberFormat="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26" xfId="1" applyFont="1" applyFill="1" applyBorder="1" applyAlignment="1">
      <alignment horizontal="center" vertical="center" wrapText="1"/>
    </xf>
    <xf numFmtId="4" fontId="27" fillId="0" borderId="9" xfId="1" applyNumberFormat="1" applyFont="1" applyFill="1" applyBorder="1" applyAlignment="1">
      <alignment horizontal="right" vertical="center" wrapText="1"/>
    </xf>
    <xf numFmtId="4" fontId="27" fillId="0" borderId="10" xfId="1" applyNumberFormat="1" applyFont="1" applyFill="1" applyBorder="1" applyAlignment="1">
      <alignment horizontal="right" vertical="center" wrapText="1"/>
    </xf>
    <xf numFmtId="0" fontId="27" fillId="0" borderId="0" xfId="1" applyFont="1" applyFill="1" applyBorder="1" applyAlignment="1">
      <alignment horizontal="center" vertical="center" wrapText="1"/>
    </xf>
    <xf numFmtId="0" fontId="27" fillId="0" borderId="0" xfId="1" applyFont="1" applyFill="1" applyBorder="1" applyAlignment="1">
      <alignment horizontal="left" vertical="center" wrapText="1"/>
    </xf>
    <xf numFmtId="0" fontId="27" fillId="0" borderId="0" xfId="0" applyFont="1" applyFill="1" applyAlignment="1">
      <alignment horizontal="center" vertical="center"/>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5" applyNumberFormat="1" applyFont="1" applyFill="1" applyBorder="1" applyAlignment="1">
      <alignment horizontal="center" vertical="center" wrapText="1"/>
    </xf>
    <xf numFmtId="10" fontId="9" fillId="2" borderId="11" xfId="5" applyNumberFormat="1" applyFont="1" applyFill="1" applyBorder="1" applyAlignment="1">
      <alignment horizontal="center" vertical="center" wrapText="1"/>
    </xf>
    <xf numFmtId="0" fontId="27" fillId="0" borderId="1" xfId="1"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27" fillId="0" borderId="1" xfId="1" applyFont="1" applyFill="1" applyBorder="1" applyAlignment="1">
      <alignment horizontal="left" vertical="center" wrapText="1"/>
    </xf>
    <xf numFmtId="0" fontId="19" fillId="6" borderId="26" xfId="1" applyFont="1" applyFill="1" applyBorder="1" applyAlignment="1">
      <alignment horizontal="center" vertical="center" wrapText="1"/>
    </xf>
    <xf numFmtId="4" fontId="27" fillId="0" borderId="1" xfId="1" applyNumberFormat="1" applyFont="1" applyFill="1" applyBorder="1" applyAlignment="1">
      <alignment horizontal="right" vertical="center" wrapText="1"/>
    </xf>
    <xf numFmtId="4" fontId="27" fillId="0" borderId="1" xfId="1" applyNumberFormat="1" applyFont="1" applyFill="1" applyBorder="1" applyAlignment="1">
      <alignment horizontal="center" vertical="center" wrapText="1"/>
    </xf>
    <xf numFmtId="0" fontId="19" fillId="6" borderId="30" xfId="1" applyFont="1" applyFill="1" applyBorder="1" applyAlignment="1">
      <alignment horizontal="center" vertical="center" wrapText="1"/>
    </xf>
    <xf numFmtId="0" fontId="19" fillId="6" borderId="13"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19" fillId="0" borderId="26" xfId="1" applyFont="1" applyFill="1" applyBorder="1" applyAlignment="1">
      <alignment horizontal="center" vertical="center" wrapText="1"/>
    </xf>
    <xf numFmtId="0" fontId="19" fillId="6" borderId="31" xfId="1"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7" borderId="33" xfId="0"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7" xfId="1" applyFont="1" applyFill="1" applyBorder="1" applyAlignment="1">
      <alignment horizontal="center" vertical="center" wrapText="1"/>
    </xf>
    <xf numFmtId="0" fontId="27" fillId="0" borderId="28" xfId="1" applyFont="1" applyFill="1" applyBorder="1" applyAlignment="1">
      <alignment horizontal="center" vertical="center" wrapText="1"/>
    </xf>
    <xf numFmtId="0" fontId="27" fillId="0" borderId="15"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12" xfId="1" applyFont="1" applyFill="1" applyBorder="1" applyAlignment="1">
      <alignment horizontal="center" vertical="center" wrapText="1"/>
    </xf>
    <xf numFmtId="0" fontId="27" fillId="0" borderId="25" xfId="1" applyFont="1" applyFill="1" applyBorder="1" applyAlignment="1">
      <alignment horizontal="center" vertical="center" wrapText="1"/>
    </xf>
    <xf numFmtId="0" fontId="27" fillId="0" borderId="29" xfId="1" applyFont="1" applyFill="1" applyBorder="1" applyAlignment="1">
      <alignment horizontal="center" vertical="center" wrapText="1"/>
    </xf>
    <xf numFmtId="14" fontId="27" fillId="0" borderId="3" xfId="1" applyNumberFormat="1" applyFont="1" applyFill="1" applyBorder="1" applyAlignment="1">
      <alignment horizontal="center" vertical="center" wrapText="1"/>
    </xf>
    <xf numFmtId="14" fontId="27" fillId="0" borderId="11" xfId="1" applyNumberFormat="1" applyFont="1" applyFill="1" applyBorder="1" applyAlignment="1">
      <alignment horizontal="center" vertical="center" wrapText="1"/>
    </xf>
    <xf numFmtId="0" fontId="27" fillId="0" borderId="12" xfId="1" applyFont="1" applyFill="1" applyBorder="1" applyAlignment="1">
      <alignment horizontal="left" vertical="center" wrapText="1"/>
    </xf>
    <xf numFmtId="0" fontId="27" fillId="0" borderId="11" xfId="0" applyFont="1" applyFill="1" applyBorder="1"/>
    <xf numFmtId="4" fontId="27" fillId="0" borderId="3" xfId="1" applyNumberFormat="1" applyFont="1" applyFill="1" applyBorder="1" applyAlignment="1">
      <alignment horizontal="right" vertical="center" wrapText="1"/>
    </xf>
    <xf numFmtId="4" fontId="27" fillId="0" borderId="12" xfId="1" applyNumberFormat="1" applyFont="1" applyFill="1" applyBorder="1" applyAlignment="1">
      <alignment horizontal="right" vertical="center" wrapText="1"/>
    </xf>
    <xf numFmtId="4" fontId="27" fillId="0" borderId="11" xfId="1" applyNumberFormat="1" applyFont="1" applyFill="1" applyBorder="1" applyAlignment="1">
      <alignment horizontal="right" vertical="center" wrapText="1"/>
    </xf>
    <xf numFmtId="0" fontId="27" fillId="0" borderId="3" xfId="1" applyFont="1" applyFill="1" applyBorder="1" applyAlignment="1">
      <alignment horizontal="left" vertical="center" wrapText="1"/>
    </xf>
    <xf numFmtId="0" fontId="27" fillId="0" borderId="11" xfId="1" applyFont="1" applyFill="1" applyBorder="1" applyAlignment="1">
      <alignment horizontal="left" vertical="center" wrapText="1"/>
    </xf>
    <xf numFmtId="0" fontId="7" fillId="0" borderId="22"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4"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4" fontId="7" fillId="0" borderId="20" xfId="1" applyNumberFormat="1" applyFont="1" applyBorder="1" applyAlignment="1">
      <alignment horizontal="right" vertical="center" wrapText="1"/>
    </xf>
    <xf numFmtId="4" fontId="7" fillId="0" borderId="21" xfId="1" applyNumberFormat="1" applyFont="1" applyBorder="1" applyAlignment="1">
      <alignment horizontal="righ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19" xfId="1" applyFont="1" applyFill="1" applyBorder="1" applyAlignment="1">
      <alignment horizontal="center" vertical="center" wrapText="1"/>
    </xf>
    <xf numFmtId="0" fontId="7" fillId="0" borderId="18"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5" xfId="1" applyFont="1" applyFill="1" applyBorder="1" applyAlignment="1">
      <alignment horizontal="left" vertical="center" wrapText="1"/>
    </xf>
    <xf numFmtId="0" fontId="7" fillId="0" borderId="23" xfId="1" applyFont="1" applyBorder="1" applyAlignment="1">
      <alignment horizontal="center"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5" fillId="5" borderId="19"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20"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4" fontId="21" fillId="0" borderId="21" xfId="1" applyNumberFormat="1" applyFont="1" applyBorder="1" applyAlignment="1">
      <alignment horizontal="right" vertical="center" wrapText="1"/>
    </xf>
    <xf numFmtId="4" fontId="20" fillId="0" borderId="20" xfId="1" applyNumberFormat="1" applyFont="1" applyBorder="1" applyAlignment="1">
      <alignment horizontal="right" vertical="center" wrapText="1"/>
    </xf>
    <xf numFmtId="4" fontId="20" fillId="0" borderId="21"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11" xfId="1" applyFont="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cellXfs>
  <cellStyles count="10">
    <cellStyle name="Cancel" xfId="1"/>
    <cellStyle name="Cancel 2" xfId="6"/>
    <cellStyle name="Euro" xfId="2"/>
    <cellStyle name="Millares" xfId="3" builtinId="3"/>
    <cellStyle name="Millares 2" xfId="8"/>
    <cellStyle name="Normal" xfId="0" builtinId="0"/>
    <cellStyle name="Normal 2" xfId="7"/>
    <cellStyle name="Normal 6" xfId="4"/>
    <cellStyle name="Normal 6 2" xfId="9"/>
    <cellStyle name="Porcentaje" xfId="5"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175"/>
      <c r="C2" s="175"/>
      <c r="D2" s="175"/>
      <c r="E2" s="175"/>
      <c r="F2" s="175"/>
      <c r="G2" s="175"/>
      <c r="H2"/>
      <c r="I2" s="9"/>
      <c r="J2" s="9"/>
    </row>
    <row r="3" spans="2:11" ht="21.75" customHeight="1" x14ac:dyDescent="0.2">
      <c r="B3" s="175" t="s">
        <v>287</v>
      </c>
      <c r="C3" s="175"/>
      <c r="D3" s="175"/>
      <c r="E3" s="175"/>
      <c r="F3" s="175"/>
      <c r="G3" s="175"/>
      <c r="H3" s="175"/>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175" t="s">
        <v>260</v>
      </c>
      <c r="C41" s="175"/>
      <c r="D41" s="175"/>
      <c r="E41" s="175"/>
      <c r="F41" s="175"/>
      <c r="G41" s="175"/>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178" t="s">
        <v>69</v>
      </c>
      <c r="C2" s="178"/>
      <c r="D2" s="178"/>
      <c r="E2" s="178"/>
      <c r="F2" s="178"/>
      <c r="G2" s="178"/>
      <c r="H2" s="178"/>
    </row>
    <row r="3" spans="2:10" x14ac:dyDescent="0.2">
      <c r="C3" s="9"/>
    </row>
    <row r="4" spans="2:10" ht="18" customHeight="1" x14ac:dyDescent="0.2">
      <c r="B4" s="176" t="s">
        <v>70</v>
      </c>
      <c r="C4" s="176" t="s">
        <v>54</v>
      </c>
      <c r="D4" s="176" t="s">
        <v>127</v>
      </c>
      <c r="E4" s="176" t="s">
        <v>126</v>
      </c>
      <c r="F4" s="26"/>
      <c r="G4" s="176" t="s">
        <v>90</v>
      </c>
      <c r="H4" s="179" t="s">
        <v>75</v>
      </c>
      <c r="J4" s="176"/>
    </row>
    <row r="5" spans="2:10" ht="18" customHeight="1" x14ac:dyDescent="0.2">
      <c r="B5" s="177"/>
      <c r="C5" s="177"/>
      <c r="D5" s="177" t="s">
        <v>58</v>
      </c>
      <c r="E5" s="177"/>
      <c r="F5" s="19" t="s">
        <v>74</v>
      </c>
      <c r="G5" s="177"/>
      <c r="H5" s="180"/>
      <c r="J5" s="177"/>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tabSelected="1" topLeftCell="D1" zoomScale="70" zoomScaleNormal="70" zoomScaleSheetLayoutView="85" workbookViewId="0">
      <pane ySplit="4" topLeftCell="A80" activePane="bottomLeft" state="frozen"/>
      <selection pane="bottomLeft" activeCell="H62" sqref="H62"/>
    </sheetView>
  </sheetViews>
  <sheetFormatPr baseColWidth="10" defaultRowHeight="12.75" x14ac:dyDescent="0.2"/>
  <cols>
    <col min="1" max="1" width="16.85546875" style="115" customWidth="1"/>
    <col min="2" max="2" width="3.85546875" style="119" customWidth="1"/>
    <col min="3" max="3" width="10.28515625" style="119" bestFit="1" customWidth="1"/>
    <col min="4" max="4" width="14.42578125" style="119" bestFit="1" customWidth="1"/>
    <col min="5" max="5" width="56.42578125" style="120" customWidth="1"/>
    <col min="6" max="6" width="19.140625" style="120" customWidth="1"/>
    <col min="7" max="7" width="19.85546875" style="120" customWidth="1"/>
    <col min="8" max="8" width="19.140625" style="116" customWidth="1"/>
    <col min="9" max="9" width="17.28515625" style="116" customWidth="1"/>
    <col min="10" max="10" width="36" style="119" customWidth="1"/>
    <col min="11" max="11" width="40.85546875" style="121" customWidth="1"/>
    <col min="12" max="12" width="17.42578125" style="119" customWidth="1"/>
    <col min="13" max="13" width="21" style="119" bestFit="1" customWidth="1"/>
    <col min="14" max="14" width="17.85546875" style="119" bestFit="1" customWidth="1"/>
    <col min="15" max="15" width="16.28515625" style="119" bestFit="1" customWidth="1"/>
    <col min="16" max="16" width="12.140625" style="119" customWidth="1"/>
    <col min="17" max="17" width="17.140625" style="118" bestFit="1" customWidth="1"/>
    <col min="18" max="18" width="20.28515625" style="118" customWidth="1"/>
    <col min="19" max="19" width="18.7109375" style="118" customWidth="1"/>
    <col min="20" max="20" width="33.5703125" style="115" customWidth="1"/>
    <col min="21" max="16384" width="11.42578125" style="115"/>
  </cols>
  <sheetData>
    <row r="1" spans="1:20" ht="13.5" thickBot="1" x14ac:dyDescent="0.25"/>
    <row r="2" spans="1:20" ht="39" customHeight="1" thickBot="1" x14ac:dyDescent="0.25">
      <c r="A2" s="192" t="s">
        <v>375</v>
      </c>
      <c r="B2" s="192"/>
      <c r="C2" s="192"/>
      <c r="D2" s="192"/>
      <c r="E2" s="192"/>
      <c r="F2" s="192"/>
      <c r="G2" s="192"/>
      <c r="H2" s="192"/>
      <c r="I2" s="192"/>
      <c r="J2" s="192"/>
      <c r="K2" s="192"/>
      <c r="L2" s="192"/>
      <c r="M2" s="192"/>
      <c r="N2" s="192"/>
      <c r="O2" s="192"/>
      <c r="P2" s="192"/>
      <c r="Q2" s="192"/>
      <c r="R2" s="192"/>
      <c r="S2" s="192"/>
    </row>
    <row r="3" spans="1:20" ht="53.25" customHeight="1" thickBot="1" x14ac:dyDescent="0.25">
      <c r="A3" s="185" t="s">
        <v>425</v>
      </c>
      <c r="B3" s="193" t="s">
        <v>23</v>
      </c>
      <c r="C3" s="185" t="s">
        <v>424</v>
      </c>
      <c r="D3" s="185" t="s">
        <v>423</v>
      </c>
      <c r="E3" s="185" t="s">
        <v>422</v>
      </c>
      <c r="F3" s="185" t="s">
        <v>421</v>
      </c>
      <c r="G3" s="185" t="s">
        <v>350</v>
      </c>
      <c r="H3" s="188" t="s">
        <v>351</v>
      </c>
      <c r="I3" s="188" t="s">
        <v>125</v>
      </c>
      <c r="J3" s="185" t="s">
        <v>420</v>
      </c>
      <c r="K3" s="182" t="s">
        <v>409</v>
      </c>
      <c r="L3" s="194" t="s">
        <v>410</v>
      </c>
      <c r="M3" s="195"/>
      <c r="N3" s="195"/>
      <c r="O3" s="195"/>
      <c r="P3" s="196"/>
      <c r="Q3" s="126" t="s">
        <v>411</v>
      </c>
      <c r="R3" s="182" t="s">
        <v>412</v>
      </c>
      <c r="S3" s="182" t="s">
        <v>413</v>
      </c>
    </row>
    <row r="4" spans="1:20" ht="39" customHeight="1" thickBot="1" x14ac:dyDescent="0.25">
      <c r="A4" s="185"/>
      <c r="B4" s="193"/>
      <c r="C4" s="185"/>
      <c r="D4" s="185"/>
      <c r="E4" s="185"/>
      <c r="F4" s="185"/>
      <c r="G4" s="185"/>
      <c r="H4" s="189"/>
      <c r="I4" s="189"/>
      <c r="J4" s="185"/>
      <c r="K4" s="197"/>
      <c r="L4" s="127" t="s">
        <v>414</v>
      </c>
      <c r="M4" s="127" t="s">
        <v>415</v>
      </c>
      <c r="N4" s="127" t="s">
        <v>416</v>
      </c>
      <c r="O4" s="127" t="s">
        <v>417</v>
      </c>
      <c r="P4" s="127" t="s">
        <v>418</v>
      </c>
      <c r="Q4" s="127" t="s">
        <v>419</v>
      </c>
      <c r="R4" s="183"/>
      <c r="S4" s="183"/>
    </row>
    <row r="5" spans="1:20" ht="71.25" customHeight="1" x14ac:dyDescent="0.2">
      <c r="A5" s="200" t="s">
        <v>309</v>
      </c>
      <c r="B5" s="203">
        <v>1</v>
      </c>
      <c r="C5" s="191" t="s">
        <v>61</v>
      </c>
      <c r="D5" s="191" t="s">
        <v>61</v>
      </c>
      <c r="E5" s="209" t="s">
        <v>0</v>
      </c>
      <c r="F5" s="128" t="s">
        <v>72</v>
      </c>
      <c r="G5" s="129">
        <v>4030860.41</v>
      </c>
      <c r="H5" s="129">
        <v>17773931.57</v>
      </c>
      <c r="I5" s="130">
        <f t="shared" ref="I5:I31" si="0">+G5-H5</f>
        <v>-13743071.16</v>
      </c>
      <c r="J5" s="131" t="s">
        <v>358</v>
      </c>
      <c r="K5" s="132" t="s">
        <v>359</v>
      </c>
      <c r="L5" s="131" t="s">
        <v>288</v>
      </c>
      <c r="M5" s="131" t="s">
        <v>289</v>
      </c>
      <c r="N5" s="133">
        <v>50992898.149999999</v>
      </c>
      <c r="O5" s="131">
        <v>330</v>
      </c>
      <c r="P5" s="134">
        <v>41809</v>
      </c>
      <c r="Q5" s="133">
        <v>4145633.99</v>
      </c>
      <c r="R5" s="135" t="s">
        <v>310</v>
      </c>
      <c r="S5" s="136" t="s">
        <v>338</v>
      </c>
    </row>
    <row r="6" spans="1:20" ht="156.75" x14ac:dyDescent="0.2">
      <c r="A6" s="200"/>
      <c r="B6" s="198"/>
      <c r="C6" s="181"/>
      <c r="D6" s="181"/>
      <c r="E6" s="210"/>
      <c r="F6" s="137" t="s">
        <v>77</v>
      </c>
      <c r="G6" s="138">
        <v>21800438.800000001</v>
      </c>
      <c r="H6" s="138">
        <v>56390697.850000001</v>
      </c>
      <c r="I6" s="139">
        <f t="shared" si="0"/>
        <v>-34590259.049999997</v>
      </c>
      <c r="J6" s="140" t="s">
        <v>369</v>
      </c>
      <c r="K6" s="141" t="s">
        <v>103</v>
      </c>
      <c r="L6" s="140" t="s">
        <v>295</v>
      </c>
      <c r="M6" s="140" t="s">
        <v>296</v>
      </c>
      <c r="N6" s="140" t="s">
        <v>61</v>
      </c>
      <c r="O6" s="140" t="s">
        <v>297</v>
      </c>
      <c r="P6" s="140" t="s">
        <v>61</v>
      </c>
      <c r="Q6" s="140" t="s">
        <v>61</v>
      </c>
      <c r="R6" s="140" t="s">
        <v>61</v>
      </c>
      <c r="S6" s="142" t="s">
        <v>61</v>
      </c>
      <c r="T6" s="117"/>
    </row>
    <row r="7" spans="1:20" ht="43.5" customHeight="1" x14ac:dyDescent="0.2">
      <c r="A7" s="200"/>
      <c r="B7" s="201">
        <v>2</v>
      </c>
      <c r="C7" s="190" t="s">
        <v>61</v>
      </c>
      <c r="D7" s="190" t="s">
        <v>61</v>
      </c>
      <c r="E7" s="214" t="s">
        <v>1</v>
      </c>
      <c r="F7" s="137" t="s">
        <v>345</v>
      </c>
      <c r="G7" s="138">
        <v>2619000</v>
      </c>
      <c r="H7" s="138">
        <v>0</v>
      </c>
      <c r="I7" s="139">
        <f t="shared" si="0"/>
        <v>2619000</v>
      </c>
      <c r="J7" s="190" t="s">
        <v>324</v>
      </c>
      <c r="K7" s="141" t="s">
        <v>384</v>
      </c>
      <c r="L7" s="140" t="s">
        <v>61</v>
      </c>
      <c r="M7" s="140" t="s">
        <v>61</v>
      </c>
      <c r="N7" s="140" t="s">
        <v>61</v>
      </c>
      <c r="O7" s="140" t="s">
        <v>61</v>
      </c>
      <c r="P7" s="140" t="s">
        <v>61</v>
      </c>
      <c r="Q7" s="140" t="s">
        <v>61</v>
      </c>
      <c r="R7" s="140" t="s">
        <v>61</v>
      </c>
      <c r="S7" s="142" t="s">
        <v>61</v>
      </c>
      <c r="T7" s="117"/>
    </row>
    <row r="8" spans="1:20" ht="43.5" customHeight="1" x14ac:dyDescent="0.2">
      <c r="A8" s="200"/>
      <c r="B8" s="203"/>
      <c r="C8" s="191"/>
      <c r="D8" s="191"/>
      <c r="E8" s="215"/>
      <c r="F8" s="137" t="s">
        <v>385</v>
      </c>
      <c r="G8" s="138">
        <v>228000</v>
      </c>
      <c r="H8" s="138">
        <v>8000</v>
      </c>
      <c r="I8" s="139">
        <f t="shared" si="0"/>
        <v>220000</v>
      </c>
      <c r="J8" s="191"/>
      <c r="K8" s="141"/>
      <c r="L8" s="140"/>
      <c r="M8" s="140"/>
      <c r="N8" s="140"/>
      <c r="O8" s="140"/>
      <c r="P8" s="140"/>
      <c r="Q8" s="140"/>
      <c r="R8" s="140"/>
      <c r="S8" s="142"/>
      <c r="T8" s="117"/>
    </row>
    <row r="9" spans="1:20" ht="45.75" customHeight="1" x14ac:dyDescent="0.2">
      <c r="A9" s="200"/>
      <c r="B9" s="198">
        <v>3</v>
      </c>
      <c r="C9" s="181">
        <v>180989</v>
      </c>
      <c r="D9" s="181" t="s">
        <v>40</v>
      </c>
      <c r="E9" s="184" t="s">
        <v>7</v>
      </c>
      <c r="F9" s="137" t="s">
        <v>95</v>
      </c>
      <c r="G9" s="138">
        <v>45830</v>
      </c>
      <c r="H9" s="138">
        <v>11188</v>
      </c>
      <c r="I9" s="139">
        <f t="shared" si="0"/>
        <v>34642</v>
      </c>
      <c r="J9" s="140" t="s">
        <v>325</v>
      </c>
      <c r="K9" s="141" t="s">
        <v>352</v>
      </c>
      <c r="L9" s="140" t="s">
        <v>61</v>
      </c>
      <c r="M9" s="140" t="s">
        <v>61</v>
      </c>
      <c r="N9" s="140" t="s">
        <v>61</v>
      </c>
      <c r="O9" s="140" t="s">
        <v>61</v>
      </c>
      <c r="P9" s="140" t="s">
        <v>61</v>
      </c>
      <c r="Q9" s="140" t="s">
        <v>61</v>
      </c>
      <c r="R9" s="140" t="s">
        <v>61</v>
      </c>
      <c r="S9" s="142" t="s">
        <v>61</v>
      </c>
      <c r="T9" s="117"/>
    </row>
    <row r="10" spans="1:20" ht="31.5" customHeight="1" x14ac:dyDescent="0.2">
      <c r="A10" s="200"/>
      <c r="B10" s="198"/>
      <c r="C10" s="181"/>
      <c r="D10" s="181"/>
      <c r="E10" s="184"/>
      <c r="F10" s="137" t="s">
        <v>72</v>
      </c>
      <c r="G10" s="138">
        <v>252982</v>
      </c>
      <c r="H10" s="138">
        <v>0</v>
      </c>
      <c r="I10" s="139">
        <f t="shared" si="0"/>
        <v>252982</v>
      </c>
      <c r="J10" s="140" t="s">
        <v>80</v>
      </c>
      <c r="K10" s="184" t="s">
        <v>290</v>
      </c>
      <c r="L10" s="140" t="s">
        <v>61</v>
      </c>
      <c r="M10" s="140" t="s">
        <v>61</v>
      </c>
      <c r="N10" s="140" t="s">
        <v>61</v>
      </c>
      <c r="O10" s="140" t="s">
        <v>61</v>
      </c>
      <c r="P10" s="140" t="s">
        <v>61</v>
      </c>
      <c r="Q10" s="140" t="s">
        <v>61</v>
      </c>
      <c r="R10" s="140" t="s">
        <v>61</v>
      </c>
      <c r="S10" s="142" t="s">
        <v>61</v>
      </c>
    </row>
    <row r="11" spans="1:20" ht="31.5" customHeight="1" x14ac:dyDescent="0.2">
      <c r="A11" s="200"/>
      <c r="B11" s="198"/>
      <c r="C11" s="181"/>
      <c r="D11" s="181"/>
      <c r="E11" s="184"/>
      <c r="F11" s="137" t="s">
        <v>386</v>
      </c>
      <c r="G11" s="138">
        <v>12649</v>
      </c>
      <c r="H11" s="138">
        <v>0</v>
      </c>
      <c r="I11" s="139">
        <f t="shared" si="0"/>
        <v>12649</v>
      </c>
      <c r="J11" s="140"/>
      <c r="K11" s="184"/>
      <c r="L11" s="140"/>
      <c r="M11" s="140"/>
      <c r="N11" s="140"/>
      <c r="O11" s="140"/>
      <c r="P11" s="140"/>
      <c r="Q11" s="140"/>
      <c r="R11" s="140"/>
      <c r="S11" s="142"/>
    </row>
    <row r="12" spans="1:20" ht="30.75" customHeight="1" x14ac:dyDescent="0.2">
      <c r="A12" s="200"/>
      <c r="B12" s="198"/>
      <c r="C12" s="181"/>
      <c r="D12" s="181"/>
      <c r="E12" s="184"/>
      <c r="F12" s="137" t="s">
        <v>77</v>
      </c>
      <c r="G12" s="138">
        <v>1117913</v>
      </c>
      <c r="H12" s="138">
        <v>0</v>
      </c>
      <c r="I12" s="139">
        <f t="shared" si="0"/>
        <v>1117913</v>
      </c>
      <c r="J12" s="140" t="s">
        <v>80</v>
      </c>
      <c r="K12" s="184"/>
      <c r="L12" s="140" t="s">
        <v>61</v>
      </c>
      <c r="M12" s="140" t="s">
        <v>61</v>
      </c>
      <c r="N12" s="140" t="s">
        <v>61</v>
      </c>
      <c r="O12" s="140" t="s">
        <v>61</v>
      </c>
      <c r="P12" s="140" t="s">
        <v>61</v>
      </c>
      <c r="Q12" s="140" t="s">
        <v>61</v>
      </c>
      <c r="R12" s="140" t="s">
        <v>61</v>
      </c>
      <c r="S12" s="142" t="s">
        <v>61</v>
      </c>
      <c r="T12" s="117"/>
    </row>
    <row r="13" spans="1:20" ht="39.950000000000003" customHeight="1" x14ac:dyDescent="0.2">
      <c r="A13" s="200"/>
      <c r="B13" s="198">
        <v>4</v>
      </c>
      <c r="C13" s="181">
        <v>181085</v>
      </c>
      <c r="D13" s="181" t="s">
        <v>40</v>
      </c>
      <c r="E13" s="184" t="s">
        <v>28</v>
      </c>
      <c r="F13" s="137" t="s">
        <v>95</v>
      </c>
      <c r="G13" s="138">
        <v>0</v>
      </c>
      <c r="H13" s="138">
        <v>0</v>
      </c>
      <c r="I13" s="139">
        <f t="shared" si="0"/>
        <v>0</v>
      </c>
      <c r="J13" s="140" t="s">
        <v>98</v>
      </c>
      <c r="K13" s="184" t="s">
        <v>106</v>
      </c>
      <c r="L13" s="140" t="s">
        <v>61</v>
      </c>
      <c r="M13" s="140" t="s">
        <v>61</v>
      </c>
      <c r="N13" s="140" t="s">
        <v>61</v>
      </c>
      <c r="O13" s="140" t="s">
        <v>61</v>
      </c>
      <c r="P13" s="140" t="s">
        <v>61</v>
      </c>
      <c r="Q13" s="140" t="s">
        <v>61</v>
      </c>
      <c r="R13" s="140" t="s">
        <v>61</v>
      </c>
      <c r="S13" s="142" t="s">
        <v>61</v>
      </c>
      <c r="T13" s="117"/>
    </row>
    <row r="14" spans="1:20" ht="171" x14ac:dyDescent="0.2">
      <c r="A14" s="200"/>
      <c r="B14" s="198">
        <v>3</v>
      </c>
      <c r="C14" s="181">
        <v>180989</v>
      </c>
      <c r="D14" s="181" t="s">
        <v>40</v>
      </c>
      <c r="E14" s="184"/>
      <c r="F14" s="137" t="s">
        <v>77</v>
      </c>
      <c r="G14" s="138">
        <v>3868390</v>
      </c>
      <c r="H14" s="138">
        <v>16000</v>
      </c>
      <c r="I14" s="139">
        <f t="shared" si="0"/>
        <v>3852390</v>
      </c>
      <c r="J14" s="140" t="s">
        <v>368</v>
      </c>
      <c r="K14" s="184"/>
      <c r="L14" s="140" t="s">
        <v>61</v>
      </c>
      <c r="M14" s="140" t="s">
        <v>61</v>
      </c>
      <c r="N14" s="140" t="s">
        <v>61</v>
      </c>
      <c r="O14" s="140" t="s">
        <v>61</v>
      </c>
      <c r="P14" s="140" t="s">
        <v>61</v>
      </c>
      <c r="Q14" s="140" t="s">
        <v>61</v>
      </c>
      <c r="R14" s="140" t="s">
        <v>61</v>
      </c>
      <c r="S14" s="142" t="s">
        <v>61</v>
      </c>
    </row>
    <row r="15" spans="1:20" ht="39.950000000000003" customHeight="1" x14ac:dyDescent="0.2">
      <c r="A15" s="200"/>
      <c r="B15" s="198">
        <v>5</v>
      </c>
      <c r="C15" s="181">
        <v>180920</v>
      </c>
      <c r="D15" s="181" t="s">
        <v>40</v>
      </c>
      <c r="E15" s="184" t="s">
        <v>29</v>
      </c>
      <c r="F15" s="137" t="s">
        <v>95</v>
      </c>
      <c r="G15" s="138">
        <v>0</v>
      </c>
      <c r="H15" s="138">
        <v>0</v>
      </c>
      <c r="I15" s="139">
        <f t="shared" si="0"/>
        <v>0</v>
      </c>
      <c r="J15" s="140" t="s">
        <v>98</v>
      </c>
      <c r="K15" s="184" t="s">
        <v>106</v>
      </c>
      <c r="L15" s="140" t="s">
        <v>61</v>
      </c>
      <c r="M15" s="140" t="s">
        <v>61</v>
      </c>
      <c r="N15" s="140" t="s">
        <v>61</v>
      </c>
      <c r="O15" s="140" t="s">
        <v>61</v>
      </c>
      <c r="P15" s="140" t="s">
        <v>61</v>
      </c>
      <c r="Q15" s="140" t="s">
        <v>61</v>
      </c>
      <c r="R15" s="140" t="s">
        <v>61</v>
      </c>
      <c r="S15" s="142" t="s">
        <v>61</v>
      </c>
      <c r="T15" s="117"/>
    </row>
    <row r="16" spans="1:20" ht="171" x14ac:dyDescent="0.2">
      <c r="A16" s="200"/>
      <c r="B16" s="198">
        <v>4</v>
      </c>
      <c r="C16" s="181">
        <v>1809209</v>
      </c>
      <c r="D16" s="181" t="s">
        <v>40</v>
      </c>
      <c r="E16" s="184"/>
      <c r="F16" s="137" t="s">
        <v>77</v>
      </c>
      <c r="G16" s="138">
        <v>842887</v>
      </c>
      <c r="H16" s="138">
        <v>16000</v>
      </c>
      <c r="I16" s="139">
        <f t="shared" si="0"/>
        <v>826887</v>
      </c>
      <c r="J16" s="140" t="s">
        <v>431</v>
      </c>
      <c r="K16" s="184"/>
      <c r="L16" s="140" t="s">
        <v>61</v>
      </c>
      <c r="M16" s="140" t="s">
        <v>61</v>
      </c>
      <c r="N16" s="140" t="s">
        <v>61</v>
      </c>
      <c r="O16" s="140" t="s">
        <v>61</v>
      </c>
      <c r="P16" s="140" t="s">
        <v>61</v>
      </c>
      <c r="Q16" s="140" t="s">
        <v>61</v>
      </c>
      <c r="R16" s="140" t="s">
        <v>61</v>
      </c>
      <c r="S16" s="142" t="s">
        <v>61</v>
      </c>
    </row>
    <row r="17" spans="1:20" ht="39.950000000000003" customHeight="1" x14ac:dyDescent="0.2">
      <c r="A17" s="200"/>
      <c r="B17" s="198">
        <v>6</v>
      </c>
      <c r="C17" s="181">
        <v>181094</v>
      </c>
      <c r="D17" s="181" t="s">
        <v>40</v>
      </c>
      <c r="E17" s="184" t="s">
        <v>30</v>
      </c>
      <c r="F17" s="137" t="s">
        <v>95</v>
      </c>
      <c r="G17" s="138">
        <v>0</v>
      </c>
      <c r="H17" s="138">
        <v>0</v>
      </c>
      <c r="I17" s="139">
        <f t="shared" si="0"/>
        <v>0</v>
      </c>
      <c r="J17" s="140" t="s">
        <v>98</v>
      </c>
      <c r="K17" s="184"/>
      <c r="L17" s="140" t="s">
        <v>61</v>
      </c>
      <c r="M17" s="140" t="s">
        <v>61</v>
      </c>
      <c r="N17" s="140" t="s">
        <v>61</v>
      </c>
      <c r="O17" s="140" t="s">
        <v>61</v>
      </c>
      <c r="P17" s="140" t="s">
        <v>61</v>
      </c>
      <c r="Q17" s="140" t="s">
        <v>61</v>
      </c>
      <c r="R17" s="140" t="s">
        <v>61</v>
      </c>
      <c r="S17" s="142" t="s">
        <v>61</v>
      </c>
      <c r="T17" s="117"/>
    </row>
    <row r="18" spans="1:20" ht="85.5" x14ac:dyDescent="0.2">
      <c r="A18" s="200"/>
      <c r="B18" s="198">
        <v>5</v>
      </c>
      <c r="C18" s="181">
        <v>181094</v>
      </c>
      <c r="D18" s="181" t="s">
        <v>40</v>
      </c>
      <c r="E18" s="184" t="s">
        <v>4</v>
      </c>
      <c r="F18" s="137" t="s">
        <v>77</v>
      </c>
      <c r="G18" s="138">
        <v>939925</v>
      </c>
      <c r="H18" s="138">
        <v>16000</v>
      </c>
      <c r="I18" s="139">
        <f t="shared" si="0"/>
        <v>923925</v>
      </c>
      <c r="J18" s="140" t="s">
        <v>365</v>
      </c>
      <c r="K18" s="184"/>
      <c r="L18" s="140" t="s">
        <v>61</v>
      </c>
      <c r="M18" s="140" t="s">
        <v>61</v>
      </c>
      <c r="N18" s="140" t="s">
        <v>61</v>
      </c>
      <c r="O18" s="140" t="s">
        <v>61</v>
      </c>
      <c r="P18" s="140" t="s">
        <v>61</v>
      </c>
      <c r="Q18" s="140" t="s">
        <v>61</v>
      </c>
      <c r="R18" s="140" t="s">
        <v>61</v>
      </c>
      <c r="S18" s="142" t="s">
        <v>61</v>
      </c>
    </row>
    <row r="19" spans="1:20" ht="58.5" customHeight="1" x14ac:dyDescent="0.2">
      <c r="A19" s="200"/>
      <c r="B19" s="201">
        <v>7</v>
      </c>
      <c r="C19" s="190">
        <v>211309</v>
      </c>
      <c r="D19" s="190" t="s">
        <v>41</v>
      </c>
      <c r="E19" s="190" t="s">
        <v>9</v>
      </c>
      <c r="F19" s="137" t="s">
        <v>95</v>
      </c>
      <c r="G19" s="138">
        <v>0</v>
      </c>
      <c r="H19" s="143">
        <v>90080</v>
      </c>
      <c r="I19" s="139">
        <f t="shared" si="0"/>
        <v>-90080</v>
      </c>
      <c r="J19" s="144" t="s">
        <v>387</v>
      </c>
      <c r="K19" s="141"/>
      <c r="L19" s="140" t="s">
        <v>329</v>
      </c>
      <c r="M19" s="140" t="s">
        <v>328</v>
      </c>
      <c r="N19" s="145">
        <v>162000</v>
      </c>
      <c r="O19" s="140" t="s">
        <v>388</v>
      </c>
      <c r="P19" s="140" t="s">
        <v>353</v>
      </c>
      <c r="Q19" s="140" t="s">
        <v>61</v>
      </c>
      <c r="R19" s="140" t="s">
        <v>61</v>
      </c>
      <c r="S19" s="142" t="s">
        <v>61</v>
      </c>
      <c r="T19" s="117"/>
    </row>
    <row r="20" spans="1:20" ht="58.5" customHeight="1" x14ac:dyDescent="0.2">
      <c r="A20" s="200"/>
      <c r="B20" s="202"/>
      <c r="C20" s="204"/>
      <c r="D20" s="204"/>
      <c r="E20" s="204"/>
      <c r="F20" s="137" t="s">
        <v>72</v>
      </c>
      <c r="G20" s="138">
        <v>3044465</v>
      </c>
      <c r="H20" s="138">
        <v>0</v>
      </c>
      <c r="I20" s="139">
        <f t="shared" si="0"/>
        <v>3044465</v>
      </c>
      <c r="J20" s="140"/>
      <c r="K20" s="141"/>
      <c r="L20" s="140"/>
      <c r="M20" s="140"/>
      <c r="N20" s="145"/>
      <c r="O20" s="140"/>
      <c r="P20" s="140"/>
      <c r="Q20" s="140"/>
      <c r="R20" s="140"/>
      <c r="S20" s="142"/>
      <c r="T20" s="117"/>
    </row>
    <row r="21" spans="1:20" ht="58.5" customHeight="1" x14ac:dyDescent="0.2">
      <c r="A21" s="200"/>
      <c r="B21" s="202"/>
      <c r="C21" s="204"/>
      <c r="D21" s="204"/>
      <c r="E21" s="204"/>
      <c r="F21" s="137" t="s">
        <v>386</v>
      </c>
      <c r="G21" s="138">
        <v>213074</v>
      </c>
      <c r="H21" s="138">
        <v>0</v>
      </c>
      <c r="I21" s="139">
        <f t="shared" si="0"/>
        <v>213074</v>
      </c>
      <c r="J21" s="140"/>
      <c r="K21" s="141"/>
      <c r="L21" s="140"/>
      <c r="M21" s="140"/>
      <c r="N21" s="145"/>
      <c r="O21" s="140"/>
      <c r="P21" s="140"/>
      <c r="Q21" s="140"/>
      <c r="R21" s="140"/>
      <c r="S21" s="142"/>
      <c r="T21" s="117"/>
    </row>
    <row r="22" spans="1:20" ht="58.5" customHeight="1" x14ac:dyDescent="0.2">
      <c r="A22" s="200"/>
      <c r="B22" s="202"/>
      <c r="C22" s="204"/>
      <c r="D22" s="204"/>
      <c r="E22" s="204"/>
      <c r="F22" s="137" t="s">
        <v>346</v>
      </c>
      <c r="G22" s="211">
        <v>473468</v>
      </c>
      <c r="H22" s="211">
        <v>0</v>
      </c>
      <c r="I22" s="211">
        <f>+G22-H22</f>
        <v>473468</v>
      </c>
      <c r="J22" s="140"/>
      <c r="K22" s="141"/>
      <c r="L22" s="140"/>
      <c r="M22" s="140"/>
      <c r="N22" s="145"/>
      <c r="O22" s="140"/>
      <c r="P22" s="140"/>
      <c r="Q22" s="140"/>
      <c r="R22" s="140"/>
      <c r="S22" s="142"/>
      <c r="T22" s="117"/>
    </row>
    <row r="23" spans="1:20" ht="58.5" customHeight="1" x14ac:dyDescent="0.2">
      <c r="A23" s="200"/>
      <c r="B23" s="202"/>
      <c r="C23" s="204"/>
      <c r="D23" s="204"/>
      <c r="E23" s="204"/>
      <c r="F23" s="137" t="s">
        <v>389</v>
      </c>
      <c r="G23" s="212"/>
      <c r="H23" s="212"/>
      <c r="I23" s="212"/>
      <c r="J23" s="140"/>
      <c r="K23" s="141"/>
      <c r="L23" s="140"/>
      <c r="M23" s="140"/>
      <c r="N23" s="145"/>
      <c r="O23" s="140"/>
      <c r="P23" s="140"/>
      <c r="Q23" s="140"/>
      <c r="R23" s="140"/>
      <c r="S23" s="142"/>
      <c r="T23" s="117"/>
    </row>
    <row r="24" spans="1:20" ht="58.5" customHeight="1" x14ac:dyDescent="0.2">
      <c r="A24" s="200"/>
      <c r="B24" s="203"/>
      <c r="C24" s="191"/>
      <c r="D24" s="191"/>
      <c r="E24" s="191"/>
      <c r="F24" s="137" t="s">
        <v>347</v>
      </c>
      <c r="G24" s="213"/>
      <c r="H24" s="213"/>
      <c r="I24" s="213"/>
      <c r="J24" s="140"/>
      <c r="K24" s="141"/>
      <c r="L24" s="140"/>
      <c r="M24" s="140"/>
      <c r="N24" s="145"/>
      <c r="O24" s="140"/>
      <c r="P24" s="140"/>
      <c r="Q24" s="140"/>
      <c r="R24" s="140"/>
      <c r="S24" s="142"/>
      <c r="T24" s="117"/>
    </row>
    <row r="25" spans="1:20" ht="57" x14ac:dyDescent="0.2">
      <c r="A25" s="200"/>
      <c r="B25" s="146">
        <v>8</v>
      </c>
      <c r="C25" s="147">
        <v>237720</v>
      </c>
      <c r="D25" s="147" t="s">
        <v>48</v>
      </c>
      <c r="E25" s="147" t="s">
        <v>10</v>
      </c>
      <c r="F25" s="137" t="s">
        <v>95</v>
      </c>
      <c r="G25" s="138">
        <v>196000</v>
      </c>
      <c r="H25" s="138">
        <v>166073</v>
      </c>
      <c r="I25" s="139">
        <f>+G25-H25</f>
        <v>29927</v>
      </c>
      <c r="J25" s="144" t="s">
        <v>390</v>
      </c>
      <c r="K25" s="141"/>
      <c r="L25" s="140" t="s">
        <v>327</v>
      </c>
      <c r="M25" s="140" t="s">
        <v>328</v>
      </c>
      <c r="N25" s="145">
        <v>275000</v>
      </c>
      <c r="O25" s="140" t="s">
        <v>388</v>
      </c>
      <c r="P25" s="140"/>
      <c r="Q25" s="140" t="s">
        <v>61</v>
      </c>
      <c r="R25" s="140" t="s">
        <v>61</v>
      </c>
      <c r="S25" s="142" t="s">
        <v>61</v>
      </c>
      <c r="T25" s="117"/>
    </row>
    <row r="26" spans="1:20" ht="58.5" customHeight="1" x14ac:dyDescent="0.2">
      <c r="A26" s="148"/>
      <c r="B26" s="146">
        <v>9</v>
      </c>
      <c r="C26" s="147">
        <v>238552</v>
      </c>
      <c r="D26" s="147" t="s">
        <v>45</v>
      </c>
      <c r="E26" s="147" t="s">
        <v>12</v>
      </c>
      <c r="F26" s="137" t="s">
        <v>95</v>
      </c>
      <c r="G26" s="138">
        <v>115500</v>
      </c>
      <c r="H26" s="138">
        <v>85928.67</v>
      </c>
      <c r="I26" s="139">
        <f>+G26-H26</f>
        <v>29571.33</v>
      </c>
      <c r="J26" s="140" t="s">
        <v>432</v>
      </c>
      <c r="K26" s="141"/>
      <c r="L26" s="140" t="s">
        <v>330</v>
      </c>
      <c r="M26" s="140" t="s">
        <v>328</v>
      </c>
      <c r="N26" s="145">
        <v>138599.91</v>
      </c>
      <c r="O26" s="140" t="s">
        <v>388</v>
      </c>
      <c r="P26" s="140"/>
      <c r="Q26" s="140" t="s">
        <v>61</v>
      </c>
      <c r="R26" s="140" t="s">
        <v>61</v>
      </c>
      <c r="S26" s="142" t="s">
        <v>61</v>
      </c>
      <c r="T26" s="117"/>
    </row>
    <row r="27" spans="1:20" ht="51" customHeight="1" x14ac:dyDescent="0.2">
      <c r="A27" s="200"/>
      <c r="B27" s="198">
        <v>10</v>
      </c>
      <c r="C27" s="181">
        <v>269832</v>
      </c>
      <c r="D27" s="181" t="s">
        <v>49</v>
      </c>
      <c r="E27" s="184" t="s">
        <v>11</v>
      </c>
      <c r="F27" s="137" t="s">
        <v>72</v>
      </c>
      <c r="G27" s="138">
        <v>1198785</v>
      </c>
      <c r="H27" s="138">
        <v>1015160.01</v>
      </c>
      <c r="I27" s="139">
        <f t="shared" si="0"/>
        <v>183624.99</v>
      </c>
      <c r="J27" s="181" t="s">
        <v>311</v>
      </c>
      <c r="K27" s="184" t="s">
        <v>356</v>
      </c>
      <c r="L27" s="140" t="s">
        <v>312</v>
      </c>
      <c r="M27" s="140" t="s">
        <v>357</v>
      </c>
      <c r="N27" s="140" t="s">
        <v>313</v>
      </c>
      <c r="O27" s="140" t="s">
        <v>391</v>
      </c>
      <c r="P27" s="149">
        <v>42538</v>
      </c>
      <c r="Q27" s="140" t="s">
        <v>61</v>
      </c>
      <c r="R27" s="140" t="s">
        <v>61</v>
      </c>
      <c r="S27" s="142" t="s">
        <v>315</v>
      </c>
      <c r="T27" s="117"/>
    </row>
    <row r="28" spans="1:20" ht="36" customHeight="1" x14ac:dyDescent="0.2">
      <c r="A28" s="200"/>
      <c r="B28" s="198"/>
      <c r="C28" s="181"/>
      <c r="D28" s="181"/>
      <c r="E28" s="184"/>
      <c r="F28" s="137" t="s">
        <v>77</v>
      </c>
      <c r="G28" s="138">
        <v>1662603</v>
      </c>
      <c r="H28" s="138">
        <v>0</v>
      </c>
      <c r="I28" s="139">
        <f t="shared" si="0"/>
        <v>1662603</v>
      </c>
      <c r="J28" s="181"/>
      <c r="K28" s="184"/>
      <c r="L28" s="140" t="s">
        <v>61</v>
      </c>
      <c r="M28" s="140" t="s">
        <v>61</v>
      </c>
      <c r="N28" s="140" t="s">
        <v>61</v>
      </c>
      <c r="O28" s="140" t="s">
        <v>61</v>
      </c>
      <c r="P28" s="140" t="s">
        <v>61</v>
      </c>
      <c r="Q28" s="140" t="s">
        <v>61</v>
      </c>
      <c r="R28" s="140" t="s">
        <v>61</v>
      </c>
      <c r="S28" s="142" t="s">
        <v>61</v>
      </c>
    </row>
    <row r="29" spans="1:20" ht="39.75" customHeight="1" x14ac:dyDescent="0.2">
      <c r="A29" s="200"/>
      <c r="B29" s="198">
        <v>11</v>
      </c>
      <c r="C29" s="181">
        <v>274698</v>
      </c>
      <c r="D29" s="181" t="s">
        <v>83</v>
      </c>
      <c r="E29" s="184" t="s">
        <v>51</v>
      </c>
      <c r="F29" s="137" t="s">
        <v>95</v>
      </c>
      <c r="G29" s="138">
        <v>0</v>
      </c>
      <c r="H29" s="138">
        <v>0</v>
      </c>
      <c r="I29" s="139">
        <f t="shared" si="0"/>
        <v>0</v>
      </c>
      <c r="J29" s="140" t="s">
        <v>88</v>
      </c>
      <c r="K29" s="184" t="s">
        <v>392</v>
      </c>
      <c r="L29" s="140" t="s">
        <v>61</v>
      </c>
      <c r="M29" s="140" t="s">
        <v>61</v>
      </c>
      <c r="N29" s="140" t="s">
        <v>61</v>
      </c>
      <c r="O29" s="140" t="s">
        <v>61</v>
      </c>
      <c r="P29" s="140" t="s">
        <v>61</v>
      </c>
      <c r="Q29" s="140" t="s">
        <v>61</v>
      </c>
      <c r="R29" s="140" t="s">
        <v>61</v>
      </c>
      <c r="S29" s="142" t="s">
        <v>61</v>
      </c>
      <c r="T29" s="117"/>
    </row>
    <row r="30" spans="1:20" ht="55.5" customHeight="1" x14ac:dyDescent="0.2">
      <c r="A30" s="200"/>
      <c r="B30" s="198"/>
      <c r="C30" s="181"/>
      <c r="D30" s="181"/>
      <c r="E30" s="184"/>
      <c r="F30" s="137" t="s">
        <v>72</v>
      </c>
      <c r="G30" s="138">
        <v>2029606</v>
      </c>
      <c r="H30" s="138">
        <v>1546551.33</v>
      </c>
      <c r="I30" s="139">
        <f t="shared" si="0"/>
        <v>483054.66999999993</v>
      </c>
      <c r="J30" s="140" t="s">
        <v>323</v>
      </c>
      <c r="K30" s="184"/>
      <c r="L30" s="140" t="s">
        <v>393</v>
      </c>
      <c r="M30" s="140" t="s">
        <v>394</v>
      </c>
      <c r="N30" s="150">
        <v>2720710.18</v>
      </c>
      <c r="O30" s="140">
        <v>150</v>
      </c>
      <c r="P30" s="149">
        <v>42325</v>
      </c>
      <c r="Q30" s="140" t="s">
        <v>61</v>
      </c>
      <c r="R30" s="140" t="s">
        <v>314</v>
      </c>
      <c r="S30" s="142" t="s">
        <v>395</v>
      </c>
      <c r="T30" s="117"/>
    </row>
    <row r="31" spans="1:20" ht="144.75" customHeight="1" x14ac:dyDescent="0.2">
      <c r="A31" s="200"/>
      <c r="B31" s="198"/>
      <c r="C31" s="181"/>
      <c r="D31" s="181"/>
      <c r="E31" s="184"/>
      <c r="F31" s="137" t="s">
        <v>77</v>
      </c>
      <c r="G31" s="138">
        <v>5729407</v>
      </c>
      <c r="H31" s="138">
        <v>4254616.5</v>
      </c>
      <c r="I31" s="139">
        <f t="shared" si="0"/>
        <v>1474790.5</v>
      </c>
      <c r="J31" s="140" t="s">
        <v>430</v>
      </c>
      <c r="K31" s="184"/>
      <c r="L31" s="140" t="s">
        <v>295</v>
      </c>
      <c r="M31" s="140" t="s">
        <v>296</v>
      </c>
      <c r="N31" s="140" t="s">
        <v>61</v>
      </c>
      <c r="O31" s="140" t="s">
        <v>297</v>
      </c>
      <c r="P31" s="140" t="s">
        <v>61</v>
      </c>
      <c r="Q31" s="140" t="s">
        <v>61</v>
      </c>
      <c r="R31" s="140" t="s">
        <v>61</v>
      </c>
      <c r="S31" s="142" t="s">
        <v>61</v>
      </c>
    </row>
    <row r="32" spans="1:20" ht="61.5" customHeight="1" x14ac:dyDescent="0.2">
      <c r="A32" s="200"/>
      <c r="B32" s="201">
        <v>12</v>
      </c>
      <c r="C32" s="190">
        <v>273121</v>
      </c>
      <c r="D32" s="190" t="s">
        <v>82</v>
      </c>
      <c r="E32" s="190" t="s">
        <v>55</v>
      </c>
      <c r="F32" s="137" t="s">
        <v>95</v>
      </c>
      <c r="G32" s="138">
        <v>32332</v>
      </c>
      <c r="H32" s="138">
        <v>30000</v>
      </c>
      <c r="I32" s="139">
        <f t="shared" ref="I32:I40" si="1">+G32-H32</f>
        <v>2332</v>
      </c>
      <c r="J32" s="144" t="s">
        <v>396</v>
      </c>
      <c r="K32" s="141"/>
      <c r="L32" s="140" t="s">
        <v>328</v>
      </c>
      <c r="M32" s="140" t="s">
        <v>328</v>
      </c>
      <c r="N32" s="140" t="s">
        <v>61</v>
      </c>
      <c r="O32" s="140" t="s">
        <v>61</v>
      </c>
      <c r="P32" s="140" t="s">
        <v>61</v>
      </c>
      <c r="Q32" s="140" t="s">
        <v>61</v>
      </c>
      <c r="R32" s="140" t="s">
        <v>61</v>
      </c>
      <c r="S32" s="142" t="s">
        <v>61</v>
      </c>
    </row>
    <row r="33" spans="1:20" ht="61.5" customHeight="1" x14ac:dyDescent="0.2">
      <c r="A33" s="200"/>
      <c r="B33" s="202"/>
      <c r="C33" s="204"/>
      <c r="D33" s="204"/>
      <c r="E33" s="204"/>
      <c r="F33" s="137" t="s">
        <v>72</v>
      </c>
      <c r="G33" s="138">
        <v>776665</v>
      </c>
      <c r="H33" s="138">
        <v>0</v>
      </c>
      <c r="I33" s="139">
        <f t="shared" si="1"/>
        <v>776665</v>
      </c>
      <c r="J33" s="140"/>
      <c r="K33" s="141"/>
      <c r="L33" s="140"/>
      <c r="M33" s="140"/>
      <c r="N33" s="140"/>
      <c r="O33" s="140"/>
      <c r="P33" s="140"/>
      <c r="Q33" s="140"/>
      <c r="R33" s="140"/>
      <c r="S33" s="142"/>
    </row>
    <row r="34" spans="1:20" ht="61.5" customHeight="1" x14ac:dyDescent="0.2">
      <c r="A34" s="200"/>
      <c r="B34" s="203"/>
      <c r="C34" s="191"/>
      <c r="D34" s="191"/>
      <c r="E34" s="191"/>
      <c r="F34" s="137" t="s">
        <v>346</v>
      </c>
      <c r="G34" s="138">
        <v>107484</v>
      </c>
      <c r="H34" s="138">
        <v>0</v>
      </c>
      <c r="I34" s="139">
        <f t="shared" si="1"/>
        <v>107484</v>
      </c>
      <c r="J34" s="140"/>
      <c r="K34" s="141"/>
      <c r="L34" s="140"/>
      <c r="M34" s="140"/>
      <c r="N34" s="140"/>
      <c r="O34" s="140"/>
      <c r="P34" s="140"/>
      <c r="Q34" s="140"/>
      <c r="R34" s="140"/>
      <c r="S34" s="142"/>
    </row>
    <row r="35" spans="1:20" ht="61.5" customHeight="1" x14ac:dyDescent="0.2">
      <c r="A35" s="200"/>
      <c r="B35" s="201">
        <v>13</v>
      </c>
      <c r="C35" s="190">
        <v>277717</v>
      </c>
      <c r="D35" s="190" t="s">
        <v>349</v>
      </c>
      <c r="E35" s="190" t="s">
        <v>348</v>
      </c>
      <c r="F35" s="137" t="s">
        <v>95</v>
      </c>
      <c r="G35" s="138">
        <v>237320</v>
      </c>
      <c r="H35" s="138">
        <v>23732</v>
      </c>
      <c r="I35" s="139">
        <f t="shared" ref="I35:I36" si="2">+G35-H35</f>
        <v>213588</v>
      </c>
      <c r="J35" s="140" t="s">
        <v>433</v>
      </c>
      <c r="K35" s="141" t="s">
        <v>397</v>
      </c>
      <c r="L35" s="140" t="s">
        <v>61</v>
      </c>
      <c r="M35" s="140" t="s">
        <v>61</v>
      </c>
      <c r="N35" s="140" t="s">
        <v>61</v>
      </c>
      <c r="O35" s="140" t="s">
        <v>61</v>
      </c>
      <c r="P35" s="140" t="s">
        <v>61</v>
      </c>
      <c r="Q35" s="140" t="s">
        <v>61</v>
      </c>
      <c r="R35" s="140" t="s">
        <v>61</v>
      </c>
      <c r="S35" s="142" t="s">
        <v>61</v>
      </c>
    </row>
    <row r="36" spans="1:20" ht="61.5" customHeight="1" x14ac:dyDescent="0.2">
      <c r="A36" s="200"/>
      <c r="B36" s="203"/>
      <c r="C36" s="204"/>
      <c r="D36" s="204"/>
      <c r="E36" s="204"/>
      <c r="F36" s="137" t="s">
        <v>398</v>
      </c>
      <c r="G36" s="138">
        <v>111580</v>
      </c>
      <c r="H36" s="138">
        <v>0</v>
      </c>
      <c r="I36" s="139">
        <f t="shared" si="2"/>
        <v>111580</v>
      </c>
      <c r="J36" s="140"/>
      <c r="K36" s="141"/>
      <c r="L36" s="140"/>
      <c r="M36" s="140"/>
      <c r="N36" s="140"/>
      <c r="O36" s="140"/>
      <c r="P36" s="140"/>
      <c r="Q36" s="140"/>
      <c r="R36" s="140"/>
      <c r="S36" s="142"/>
    </row>
    <row r="37" spans="1:20" ht="51.75" customHeight="1" x14ac:dyDescent="0.2">
      <c r="A37" s="200"/>
      <c r="B37" s="198">
        <v>14</v>
      </c>
      <c r="C37" s="181">
        <v>273254</v>
      </c>
      <c r="D37" s="181" t="s">
        <v>82</v>
      </c>
      <c r="E37" s="184" t="s">
        <v>56</v>
      </c>
      <c r="F37" s="137" t="s">
        <v>95</v>
      </c>
      <c r="G37" s="138">
        <v>0</v>
      </c>
      <c r="H37" s="138">
        <v>15736</v>
      </c>
      <c r="I37" s="139">
        <f t="shared" si="1"/>
        <v>-15736</v>
      </c>
      <c r="J37" s="140" t="s">
        <v>88</v>
      </c>
      <c r="K37" s="141" t="s">
        <v>91</v>
      </c>
      <c r="L37" s="140" t="s">
        <v>61</v>
      </c>
      <c r="M37" s="140" t="s">
        <v>61</v>
      </c>
      <c r="N37" s="140" t="s">
        <v>61</v>
      </c>
      <c r="O37" s="140" t="s">
        <v>61</v>
      </c>
      <c r="P37" s="140" t="s">
        <v>61</v>
      </c>
      <c r="Q37" s="140" t="s">
        <v>61</v>
      </c>
      <c r="R37" s="140" t="s">
        <v>61</v>
      </c>
      <c r="S37" s="142" t="s">
        <v>61</v>
      </c>
    </row>
    <row r="38" spans="1:20" ht="67.5" customHeight="1" x14ac:dyDescent="0.2">
      <c r="A38" s="200"/>
      <c r="B38" s="198"/>
      <c r="C38" s="181"/>
      <c r="D38" s="181"/>
      <c r="E38" s="184"/>
      <c r="F38" s="137" t="s">
        <v>72</v>
      </c>
      <c r="G38" s="138">
        <v>690610</v>
      </c>
      <c r="H38" s="138">
        <v>58887</v>
      </c>
      <c r="I38" s="139">
        <f t="shared" si="1"/>
        <v>631723</v>
      </c>
      <c r="J38" s="140" t="s">
        <v>399</v>
      </c>
      <c r="K38" s="184" t="s">
        <v>435</v>
      </c>
      <c r="L38" s="140" t="s">
        <v>340</v>
      </c>
      <c r="M38" s="140" t="s">
        <v>339</v>
      </c>
      <c r="N38" s="150">
        <v>582860.31000000006</v>
      </c>
      <c r="O38" s="140">
        <v>180</v>
      </c>
      <c r="P38" s="149">
        <v>42600</v>
      </c>
      <c r="Q38" s="140" t="s">
        <v>61</v>
      </c>
      <c r="R38" s="140" t="s">
        <v>61</v>
      </c>
      <c r="S38" s="142" t="s">
        <v>436</v>
      </c>
    </row>
    <row r="39" spans="1:20" ht="114" x14ac:dyDescent="0.2">
      <c r="A39" s="200"/>
      <c r="B39" s="198"/>
      <c r="C39" s="181"/>
      <c r="D39" s="181"/>
      <c r="E39" s="184"/>
      <c r="F39" s="137" t="s">
        <v>77</v>
      </c>
      <c r="G39" s="138">
        <v>4436771</v>
      </c>
      <c r="H39" s="138">
        <v>0</v>
      </c>
      <c r="I39" s="139">
        <f t="shared" si="1"/>
        <v>4436771</v>
      </c>
      <c r="J39" s="140" t="s">
        <v>366</v>
      </c>
      <c r="K39" s="184"/>
      <c r="L39" s="140" t="s">
        <v>61</v>
      </c>
      <c r="M39" s="140" t="s">
        <v>61</v>
      </c>
      <c r="N39" s="140" t="s">
        <v>61</v>
      </c>
      <c r="O39" s="140" t="s">
        <v>61</v>
      </c>
      <c r="P39" s="140" t="s">
        <v>61</v>
      </c>
      <c r="Q39" s="140" t="s">
        <v>61</v>
      </c>
      <c r="R39" s="140" t="s">
        <v>61</v>
      </c>
      <c r="S39" s="142" t="s">
        <v>61</v>
      </c>
    </row>
    <row r="40" spans="1:20" ht="156.75" x14ac:dyDescent="0.2">
      <c r="A40" s="200"/>
      <c r="B40" s="146">
        <v>15</v>
      </c>
      <c r="C40" s="140">
        <v>273262</v>
      </c>
      <c r="D40" s="140" t="s">
        <v>84</v>
      </c>
      <c r="E40" s="137" t="s">
        <v>65</v>
      </c>
      <c r="F40" s="137" t="s">
        <v>77</v>
      </c>
      <c r="G40" s="138">
        <v>8095015</v>
      </c>
      <c r="H40" s="138">
        <v>70743.5</v>
      </c>
      <c r="I40" s="139">
        <f t="shared" si="1"/>
        <v>8024271.5</v>
      </c>
      <c r="J40" s="140" t="s">
        <v>367</v>
      </c>
      <c r="K40" s="141"/>
      <c r="L40" s="140" t="s">
        <v>61</v>
      </c>
      <c r="M40" s="140" t="s">
        <v>61</v>
      </c>
      <c r="N40" s="140" t="s">
        <v>61</v>
      </c>
      <c r="O40" s="140" t="s">
        <v>61</v>
      </c>
      <c r="P40" s="140" t="s">
        <v>61</v>
      </c>
      <c r="Q40" s="140" t="s">
        <v>61</v>
      </c>
      <c r="R40" s="140" t="s">
        <v>61</v>
      </c>
      <c r="S40" s="142" t="s">
        <v>61</v>
      </c>
      <c r="T40" s="117"/>
    </row>
    <row r="41" spans="1:20" ht="37.5" customHeight="1" x14ac:dyDescent="0.2">
      <c r="A41" s="199" t="s">
        <v>123</v>
      </c>
      <c r="B41" s="201">
        <v>16</v>
      </c>
      <c r="C41" s="181">
        <v>292317</v>
      </c>
      <c r="D41" s="181" t="s">
        <v>85</v>
      </c>
      <c r="E41" s="184" t="s">
        <v>60</v>
      </c>
      <c r="F41" s="137" t="s">
        <v>95</v>
      </c>
      <c r="G41" s="138">
        <v>0</v>
      </c>
      <c r="H41" s="186"/>
      <c r="I41" s="139">
        <f>+G41+G42+G43-H41</f>
        <v>0</v>
      </c>
      <c r="J41" s="187" t="s">
        <v>308</v>
      </c>
      <c r="K41" s="184" t="s">
        <v>276</v>
      </c>
      <c r="L41" s="140" t="s">
        <v>61</v>
      </c>
      <c r="M41" s="140" t="s">
        <v>61</v>
      </c>
      <c r="N41" s="140" t="s">
        <v>61</v>
      </c>
      <c r="O41" s="140" t="s">
        <v>61</v>
      </c>
      <c r="P41" s="140" t="s">
        <v>61</v>
      </c>
      <c r="Q41" s="140" t="s">
        <v>61</v>
      </c>
      <c r="R41" s="140" t="s">
        <v>61</v>
      </c>
      <c r="S41" s="142" t="s">
        <v>61</v>
      </c>
      <c r="T41" s="117"/>
    </row>
    <row r="42" spans="1:20" ht="42" customHeight="1" x14ac:dyDescent="0.2">
      <c r="A42" s="200"/>
      <c r="B42" s="202"/>
      <c r="C42" s="181"/>
      <c r="D42" s="181"/>
      <c r="E42" s="184"/>
      <c r="F42" s="137" t="s">
        <v>72</v>
      </c>
      <c r="G42" s="138">
        <v>0</v>
      </c>
      <c r="H42" s="186"/>
      <c r="I42" s="139"/>
      <c r="J42" s="187"/>
      <c r="K42" s="184"/>
      <c r="L42" s="140" t="s">
        <v>61</v>
      </c>
      <c r="M42" s="140" t="s">
        <v>61</v>
      </c>
      <c r="N42" s="140" t="s">
        <v>61</v>
      </c>
      <c r="O42" s="140" t="s">
        <v>61</v>
      </c>
      <c r="P42" s="140" t="s">
        <v>61</v>
      </c>
      <c r="Q42" s="140" t="s">
        <v>61</v>
      </c>
      <c r="R42" s="140" t="s">
        <v>61</v>
      </c>
      <c r="S42" s="142" t="s">
        <v>61</v>
      </c>
      <c r="T42" s="117"/>
    </row>
    <row r="43" spans="1:20" ht="39.75" customHeight="1" x14ac:dyDescent="0.2">
      <c r="A43" s="200"/>
      <c r="B43" s="203"/>
      <c r="C43" s="181"/>
      <c r="D43" s="181"/>
      <c r="E43" s="184"/>
      <c r="F43" s="137" t="s">
        <v>77</v>
      </c>
      <c r="G43" s="138">
        <v>0</v>
      </c>
      <c r="H43" s="186"/>
      <c r="I43" s="139"/>
      <c r="J43" s="187"/>
      <c r="K43" s="184"/>
      <c r="L43" s="140" t="s">
        <v>61</v>
      </c>
      <c r="M43" s="140" t="s">
        <v>61</v>
      </c>
      <c r="N43" s="140" t="s">
        <v>61</v>
      </c>
      <c r="O43" s="140" t="s">
        <v>61</v>
      </c>
      <c r="P43" s="140" t="s">
        <v>61</v>
      </c>
      <c r="Q43" s="140" t="s">
        <v>61</v>
      </c>
      <c r="R43" s="140" t="s">
        <v>61</v>
      </c>
      <c r="S43" s="142" t="s">
        <v>61</v>
      </c>
      <c r="T43" s="117"/>
    </row>
    <row r="44" spans="1:20" ht="48.75" customHeight="1" x14ac:dyDescent="0.2">
      <c r="A44" s="200"/>
      <c r="B44" s="146">
        <v>17</v>
      </c>
      <c r="C44" s="140">
        <v>226479</v>
      </c>
      <c r="D44" s="140" t="s">
        <v>53</v>
      </c>
      <c r="E44" s="137" t="s">
        <v>5</v>
      </c>
      <c r="F44" s="137" t="s">
        <v>77</v>
      </c>
      <c r="G44" s="138">
        <v>1051724</v>
      </c>
      <c r="H44" s="139">
        <v>0</v>
      </c>
      <c r="I44" s="139">
        <f>+G44-H44</f>
        <v>1051724</v>
      </c>
      <c r="J44" s="140" t="s">
        <v>316</v>
      </c>
      <c r="K44" s="141" t="s">
        <v>376</v>
      </c>
      <c r="L44" s="140" t="s">
        <v>291</v>
      </c>
      <c r="M44" s="140" t="s">
        <v>292</v>
      </c>
      <c r="N44" s="150">
        <v>1282834.45</v>
      </c>
      <c r="O44" s="140" t="s">
        <v>61</v>
      </c>
      <c r="P44" s="140" t="s">
        <v>61</v>
      </c>
      <c r="Q44" s="140" t="s">
        <v>61</v>
      </c>
      <c r="R44" s="140" t="s">
        <v>61</v>
      </c>
      <c r="S44" s="142" t="s">
        <v>317</v>
      </c>
      <c r="T44" s="117"/>
    </row>
    <row r="45" spans="1:20" ht="90.75" customHeight="1" x14ac:dyDescent="0.2">
      <c r="A45" s="200"/>
      <c r="B45" s="146">
        <v>18</v>
      </c>
      <c r="C45" s="140">
        <v>273773</v>
      </c>
      <c r="D45" s="140" t="s">
        <v>45</v>
      </c>
      <c r="E45" s="137" t="s">
        <v>6</v>
      </c>
      <c r="F45" s="137" t="s">
        <v>77</v>
      </c>
      <c r="G45" s="138">
        <v>0</v>
      </c>
      <c r="H45" s="138">
        <v>0</v>
      </c>
      <c r="I45" s="139">
        <f>+G45-H45</f>
        <v>0</v>
      </c>
      <c r="J45" s="140" t="s">
        <v>343</v>
      </c>
      <c r="K45" s="141" t="s">
        <v>294</v>
      </c>
      <c r="L45" s="140" t="s">
        <v>61</v>
      </c>
      <c r="M45" s="140" t="s">
        <v>61</v>
      </c>
      <c r="N45" s="140" t="s">
        <v>61</v>
      </c>
      <c r="O45" s="140" t="s">
        <v>61</v>
      </c>
      <c r="P45" s="140" t="s">
        <v>61</v>
      </c>
      <c r="Q45" s="140" t="s">
        <v>61</v>
      </c>
      <c r="R45" s="140" t="s">
        <v>61</v>
      </c>
      <c r="S45" s="142" t="s">
        <v>61</v>
      </c>
      <c r="T45" s="117"/>
    </row>
    <row r="46" spans="1:20" ht="57.75" customHeight="1" x14ac:dyDescent="0.2">
      <c r="A46" s="200"/>
      <c r="B46" s="146">
        <v>19</v>
      </c>
      <c r="C46" s="140" t="s">
        <v>61</v>
      </c>
      <c r="D46" s="140" t="s">
        <v>61</v>
      </c>
      <c r="E46" s="181" t="s">
        <v>301</v>
      </c>
      <c r="F46" s="137" t="s">
        <v>95</v>
      </c>
      <c r="G46" s="150">
        <v>0</v>
      </c>
      <c r="H46" s="138">
        <v>0</v>
      </c>
      <c r="I46" s="139">
        <f>+G46-H46</f>
        <v>0</v>
      </c>
      <c r="J46" s="140" t="s">
        <v>79</v>
      </c>
      <c r="K46" s="141"/>
      <c r="L46" s="140"/>
      <c r="M46" s="140"/>
      <c r="N46" s="140"/>
      <c r="O46" s="140"/>
      <c r="P46" s="140"/>
      <c r="Q46" s="140"/>
      <c r="R46" s="140"/>
      <c r="S46" s="142"/>
      <c r="T46" s="117"/>
    </row>
    <row r="47" spans="1:20" ht="37.5" customHeight="1" x14ac:dyDescent="0.2">
      <c r="A47" s="200"/>
      <c r="B47" s="146">
        <v>20</v>
      </c>
      <c r="C47" s="140" t="s">
        <v>61</v>
      </c>
      <c r="D47" s="140" t="s">
        <v>61</v>
      </c>
      <c r="E47" s="181"/>
      <c r="F47" s="137" t="s">
        <v>72</v>
      </c>
      <c r="G47" s="138">
        <v>0</v>
      </c>
      <c r="H47" s="138">
        <v>95398.5</v>
      </c>
      <c r="I47" s="139">
        <f t="shared" ref="I47" si="3">+G47-H47</f>
        <v>-95398.5</v>
      </c>
      <c r="J47" s="140" t="s">
        <v>79</v>
      </c>
      <c r="K47" s="141"/>
      <c r="L47" s="140" t="s">
        <v>302</v>
      </c>
      <c r="M47" s="140" t="s">
        <v>299</v>
      </c>
      <c r="N47" s="151">
        <v>526502</v>
      </c>
      <c r="O47" s="140">
        <v>90</v>
      </c>
      <c r="P47" s="149">
        <v>41983</v>
      </c>
      <c r="Q47" s="140" t="s">
        <v>300</v>
      </c>
      <c r="R47" s="140" t="s">
        <v>318</v>
      </c>
      <c r="S47" s="142" t="s">
        <v>318</v>
      </c>
      <c r="T47" s="117"/>
    </row>
    <row r="48" spans="1:20" ht="38.25" customHeight="1" x14ac:dyDescent="0.2">
      <c r="A48" s="200"/>
      <c r="B48" s="198">
        <v>21</v>
      </c>
      <c r="C48" s="181">
        <v>274896</v>
      </c>
      <c r="D48" s="181" t="s">
        <v>44</v>
      </c>
      <c r="E48" s="184" t="s">
        <v>13</v>
      </c>
      <c r="F48" s="137" t="s">
        <v>95</v>
      </c>
      <c r="G48" s="138">
        <v>55673.8</v>
      </c>
      <c r="H48" s="138">
        <v>60000</v>
      </c>
      <c r="I48" s="139">
        <f t="shared" ref="I48:I82" si="4">+G48-H48</f>
        <v>-4326.1999999999971</v>
      </c>
      <c r="J48" s="140" t="s">
        <v>400</v>
      </c>
      <c r="K48" s="141" t="s">
        <v>354</v>
      </c>
      <c r="L48" s="137" t="s">
        <v>332</v>
      </c>
      <c r="M48" s="137" t="s">
        <v>333</v>
      </c>
      <c r="N48" s="145">
        <v>60000</v>
      </c>
      <c r="O48" s="140">
        <v>60</v>
      </c>
      <c r="P48" s="140" t="s">
        <v>337</v>
      </c>
      <c r="Q48" s="140" t="s">
        <v>61</v>
      </c>
      <c r="R48" s="140" t="s">
        <v>61</v>
      </c>
      <c r="S48" s="142" t="s">
        <v>61</v>
      </c>
      <c r="T48" s="117"/>
    </row>
    <row r="49" spans="1:20" ht="38.25" customHeight="1" x14ac:dyDescent="0.2">
      <c r="A49" s="200"/>
      <c r="B49" s="198"/>
      <c r="C49" s="181"/>
      <c r="D49" s="181"/>
      <c r="E49" s="184"/>
      <c r="F49" s="137" t="s">
        <v>72</v>
      </c>
      <c r="G49" s="138">
        <v>312091</v>
      </c>
      <c r="H49" s="138">
        <v>0</v>
      </c>
      <c r="I49" s="139">
        <f t="shared" si="4"/>
        <v>312091</v>
      </c>
      <c r="J49" s="140"/>
      <c r="K49" s="184"/>
      <c r="L49" s="137"/>
      <c r="M49" s="137"/>
      <c r="N49" s="138"/>
      <c r="O49" s="137"/>
      <c r="P49" s="137"/>
      <c r="Q49" s="140" t="s">
        <v>61</v>
      </c>
      <c r="R49" s="140"/>
      <c r="S49" s="142"/>
      <c r="T49" s="117"/>
    </row>
    <row r="50" spans="1:20" ht="38.25" customHeight="1" x14ac:dyDescent="0.2">
      <c r="A50" s="200"/>
      <c r="B50" s="198"/>
      <c r="C50" s="181"/>
      <c r="D50" s="181"/>
      <c r="E50" s="184"/>
      <c r="F50" s="137" t="s">
        <v>386</v>
      </c>
      <c r="G50" s="138">
        <v>57140</v>
      </c>
      <c r="H50" s="138">
        <v>0</v>
      </c>
      <c r="I50" s="139">
        <f t="shared" si="4"/>
        <v>57140</v>
      </c>
      <c r="J50" s="140"/>
      <c r="K50" s="184"/>
      <c r="L50" s="137"/>
      <c r="M50" s="137"/>
      <c r="N50" s="138"/>
      <c r="O50" s="137"/>
      <c r="P50" s="137"/>
      <c r="Q50" s="140"/>
      <c r="R50" s="140"/>
      <c r="S50" s="142"/>
      <c r="T50" s="117"/>
    </row>
    <row r="51" spans="1:20" ht="26.25" customHeight="1" x14ac:dyDescent="0.2">
      <c r="A51" s="200"/>
      <c r="B51" s="198"/>
      <c r="C51" s="181"/>
      <c r="D51" s="181"/>
      <c r="E51" s="184"/>
      <c r="F51" s="137" t="s">
        <v>77</v>
      </c>
      <c r="G51" s="138">
        <v>56550.78</v>
      </c>
      <c r="H51" s="138">
        <v>0</v>
      </c>
      <c r="I51" s="139">
        <f t="shared" si="4"/>
        <v>56550.78</v>
      </c>
      <c r="J51" s="140"/>
      <c r="K51" s="184"/>
      <c r="L51" s="137"/>
      <c r="M51" s="137"/>
      <c r="N51" s="138"/>
      <c r="O51" s="137"/>
      <c r="P51" s="137"/>
      <c r="Q51" s="140" t="s">
        <v>61</v>
      </c>
      <c r="R51" s="140" t="s">
        <v>61</v>
      </c>
      <c r="S51" s="142" t="s">
        <v>61</v>
      </c>
      <c r="T51" s="117"/>
    </row>
    <row r="52" spans="1:20" ht="52.5" customHeight="1" x14ac:dyDescent="0.2">
      <c r="A52" s="152"/>
      <c r="B52" s="201">
        <v>22</v>
      </c>
      <c r="C52" s="190">
        <v>178250</v>
      </c>
      <c r="D52" s="190" t="s">
        <v>67</v>
      </c>
      <c r="E52" s="190" t="s">
        <v>57</v>
      </c>
      <c r="F52" s="137" t="s">
        <v>95</v>
      </c>
      <c r="G52" s="138">
        <v>32100.99</v>
      </c>
      <c r="H52" s="138">
        <v>11500</v>
      </c>
      <c r="I52" s="139">
        <f t="shared" si="4"/>
        <v>20600.990000000002</v>
      </c>
      <c r="J52" s="140" t="s">
        <v>401</v>
      </c>
      <c r="K52" s="141" t="s">
        <v>402</v>
      </c>
      <c r="L52" s="140" t="s">
        <v>328</v>
      </c>
      <c r="M52" s="140" t="s">
        <v>328</v>
      </c>
      <c r="N52" s="140" t="s">
        <v>61</v>
      </c>
      <c r="O52" s="140" t="s">
        <v>61</v>
      </c>
      <c r="P52" s="140" t="s">
        <v>61</v>
      </c>
      <c r="Q52" s="140" t="s">
        <v>61</v>
      </c>
      <c r="R52" s="140" t="s">
        <v>61</v>
      </c>
      <c r="S52" s="142" t="s">
        <v>61</v>
      </c>
      <c r="T52" s="117"/>
    </row>
    <row r="53" spans="1:20" ht="52.5" customHeight="1" x14ac:dyDescent="0.2">
      <c r="A53" s="152"/>
      <c r="B53" s="202"/>
      <c r="C53" s="204"/>
      <c r="D53" s="204"/>
      <c r="E53" s="204"/>
      <c r="F53" s="137" t="s">
        <v>72</v>
      </c>
      <c r="G53" s="138">
        <v>917170</v>
      </c>
      <c r="H53" s="138">
        <v>0</v>
      </c>
      <c r="I53" s="139">
        <f t="shared" si="4"/>
        <v>917170</v>
      </c>
      <c r="J53" s="140"/>
      <c r="K53" s="141"/>
      <c r="L53" s="140"/>
      <c r="M53" s="140"/>
      <c r="N53" s="140"/>
      <c r="O53" s="140"/>
      <c r="P53" s="140"/>
      <c r="Q53" s="140"/>
      <c r="R53" s="140"/>
      <c r="S53" s="142"/>
      <c r="T53" s="117"/>
    </row>
    <row r="54" spans="1:20" ht="52.5" customHeight="1" x14ac:dyDescent="0.2">
      <c r="A54" s="152"/>
      <c r="B54" s="202"/>
      <c r="C54" s="204"/>
      <c r="D54" s="204"/>
      <c r="E54" s="204"/>
      <c r="F54" s="137" t="s">
        <v>386</v>
      </c>
      <c r="G54" s="138">
        <v>32100</v>
      </c>
      <c r="H54" s="138">
        <v>0</v>
      </c>
      <c r="I54" s="139">
        <f t="shared" si="4"/>
        <v>32100</v>
      </c>
      <c r="J54" s="140"/>
      <c r="K54" s="141"/>
      <c r="L54" s="140"/>
      <c r="M54" s="140"/>
      <c r="N54" s="140"/>
      <c r="O54" s="140"/>
      <c r="P54" s="140"/>
      <c r="Q54" s="140"/>
      <c r="R54" s="140"/>
      <c r="S54" s="142"/>
      <c r="T54" s="117"/>
    </row>
    <row r="55" spans="1:20" ht="52.5" customHeight="1" x14ac:dyDescent="0.2">
      <c r="A55" s="152"/>
      <c r="B55" s="203"/>
      <c r="C55" s="191"/>
      <c r="D55" s="191"/>
      <c r="E55" s="191"/>
      <c r="F55" s="137" t="s">
        <v>346</v>
      </c>
      <c r="G55" s="138">
        <v>209332.03</v>
      </c>
      <c r="H55" s="138">
        <v>0</v>
      </c>
      <c r="I55" s="139">
        <f t="shared" si="4"/>
        <v>209332.03</v>
      </c>
      <c r="J55" s="140"/>
      <c r="K55" s="141"/>
      <c r="L55" s="140"/>
      <c r="M55" s="140"/>
      <c r="N55" s="140"/>
      <c r="O55" s="140"/>
      <c r="P55" s="140"/>
      <c r="Q55" s="140"/>
      <c r="R55" s="140"/>
      <c r="S55" s="142"/>
      <c r="T55" s="117"/>
    </row>
    <row r="56" spans="1:20" ht="54" customHeight="1" x14ac:dyDescent="0.2">
      <c r="A56" s="148"/>
      <c r="B56" s="198">
        <v>23</v>
      </c>
      <c r="C56" s="181">
        <v>180675</v>
      </c>
      <c r="D56" s="181" t="s">
        <v>35</v>
      </c>
      <c r="E56" s="184" t="s">
        <v>14</v>
      </c>
      <c r="F56" s="137" t="s">
        <v>95</v>
      </c>
      <c r="G56" s="138">
        <v>0</v>
      </c>
      <c r="H56" s="138">
        <v>0</v>
      </c>
      <c r="I56" s="139">
        <f t="shared" si="4"/>
        <v>0</v>
      </c>
      <c r="J56" s="140" t="s">
        <v>378</v>
      </c>
      <c r="K56" s="141" t="s">
        <v>377</v>
      </c>
      <c r="L56" s="140" t="s">
        <v>328</v>
      </c>
      <c r="M56" s="140" t="s">
        <v>61</v>
      </c>
      <c r="N56" s="140" t="s">
        <v>61</v>
      </c>
      <c r="O56" s="140" t="s">
        <v>61</v>
      </c>
      <c r="P56" s="140" t="s">
        <v>61</v>
      </c>
      <c r="Q56" s="140" t="s">
        <v>61</v>
      </c>
      <c r="R56" s="140" t="s">
        <v>61</v>
      </c>
      <c r="S56" s="142" t="s">
        <v>61</v>
      </c>
      <c r="T56" s="117"/>
    </row>
    <row r="57" spans="1:20" ht="38.25" customHeight="1" x14ac:dyDescent="0.2">
      <c r="A57" s="148"/>
      <c r="B57" s="198"/>
      <c r="C57" s="181"/>
      <c r="D57" s="181"/>
      <c r="E57" s="184"/>
      <c r="F57" s="137" t="s">
        <v>72</v>
      </c>
      <c r="G57" s="138">
        <v>615546</v>
      </c>
      <c r="H57" s="138">
        <v>0</v>
      </c>
      <c r="I57" s="139">
        <f t="shared" si="4"/>
        <v>615546</v>
      </c>
      <c r="J57" s="140" t="s">
        <v>80</v>
      </c>
      <c r="K57" s="184" t="s">
        <v>290</v>
      </c>
      <c r="L57" s="140" t="s">
        <v>61</v>
      </c>
      <c r="M57" s="140" t="s">
        <v>61</v>
      </c>
      <c r="N57" s="140" t="s">
        <v>61</v>
      </c>
      <c r="O57" s="140" t="s">
        <v>61</v>
      </c>
      <c r="P57" s="140" t="s">
        <v>61</v>
      </c>
      <c r="Q57" s="140" t="s">
        <v>61</v>
      </c>
      <c r="R57" s="140" t="s">
        <v>61</v>
      </c>
      <c r="S57" s="142" t="s">
        <v>61</v>
      </c>
      <c r="T57" s="117"/>
    </row>
    <row r="58" spans="1:20" ht="38.25" customHeight="1" x14ac:dyDescent="0.2">
      <c r="A58" s="148"/>
      <c r="B58" s="198"/>
      <c r="C58" s="181"/>
      <c r="D58" s="181"/>
      <c r="E58" s="184"/>
      <c r="F58" s="137" t="s">
        <v>77</v>
      </c>
      <c r="G58" s="138">
        <v>77979</v>
      </c>
      <c r="H58" s="138">
        <v>0</v>
      </c>
      <c r="I58" s="139">
        <f t="shared" si="4"/>
        <v>77979</v>
      </c>
      <c r="J58" s="140" t="s">
        <v>80</v>
      </c>
      <c r="K58" s="184"/>
      <c r="L58" s="140" t="s">
        <v>61</v>
      </c>
      <c r="M58" s="140" t="s">
        <v>61</v>
      </c>
      <c r="N58" s="140" t="s">
        <v>61</v>
      </c>
      <c r="O58" s="140" t="s">
        <v>61</v>
      </c>
      <c r="P58" s="140" t="s">
        <v>61</v>
      </c>
      <c r="Q58" s="140" t="s">
        <v>61</v>
      </c>
      <c r="R58" s="140" t="s">
        <v>61</v>
      </c>
      <c r="S58" s="142" t="s">
        <v>61</v>
      </c>
      <c r="T58" s="117"/>
    </row>
    <row r="59" spans="1:20" ht="50.25" customHeight="1" x14ac:dyDescent="0.2">
      <c r="A59" s="148"/>
      <c r="B59" s="198">
        <v>24</v>
      </c>
      <c r="C59" s="181">
        <v>180636</v>
      </c>
      <c r="D59" s="181" t="s">
        <v>68</v>
      </c>
      <c r="E59" s="184" t="s">
        <v>303</v>
      </c>
      <c r="F59" s="137" t="s">
        <v>95</v>
      </c>
      <c r="G59" s="138">
        <v>0</v>
      </c>
      <c r="H59" s="138">
        <v>0</v>
      </c>
      <c r="I59" s="139">
        <f t="shared" si="4"/>
        <v>0</v>
      </c>
      <c r="J59" s="140" t="s">
        <v>378</v>
      </c>
      <c r="K59" s="141" t="s">
        <v>379</v>
      </c>
      <c r="L59" s="140" t="s">
        <v>328</v>
      </c>
      <c r="M59" s="140" t="s">
        <v>328</v>
      </c>
      <c r="N59" s="140" t="s">
        <v>61</v>
      </c>
      <c r="O59" s="140" t="s">
        <v>61</v>
      </c>
      <c r="P59" s="140" t="s">
        <v>61</v>
      </c>
      <c r="Q59" s="140" t="s">
        <v>61</v>
      </c>
      <c r="R59" s="140" t="s">
        <v>61</v>
      </c>
      <c r="S59" s="142" t="s">
        <v>61</v>
      </c>
      <c r="T59" s="117"/>
    </row>
    <row r="60" spans="1:20" ht="38.25" customHeight="1" x14ac:dyDescent="0.2">
      <c r="A60" s="148"/>
      <c r="B60" s="198"/>
      <c r="C60" s="181"/>
      <c r="D60" s="181"/>
      <c r="E60" s="184"/>
      <c r="F60" s="137" t="s">
        <v>72</v>
      </c>
      <c r="G60" s="138">
        <v>565260</v>
      </c>
      <c r="H60" s="138">
        <v>0</v>
      </c>
      <c r="I60" s="139">
        <f t="shared" si="4"/>
        <v>565260</v>
      </c>
      <c r="J60" s="140" t="s">
        <v>80</v>
      </c>
      <c r="K60" s="184" t="s">
        <v>290</v>
      </c>
      <c r="L60" s="140" t="s">
        <v>61</v>
      </c>
      <c r="M60" s="140" t="s">
        <v>61</v>
      </c>
      <c r="N60" s="140" t="s">
        <v>61</v>
      </c>
      <c r="O60" s="140" t="s">
        <v>61</v>
      </c>
      <c r="P60" s="140" t="s">
        <v>61</v>
      </c>
      <c r="Q60" s="140" t="s">
        <v>61</v>
      </c>
      <c r="R60" s="140" t="s">
        <v>61</v>
      </c>
      <c r="S60" s="142" t="s">
        <v>61</v>
      </c>
      <c r="T60" s="117"/>
    </row>
    <row r="61" spans="1:20" ht="38.25" customHeight="1" x14ac:dyDescent="0.2">
      <c r="A61" s="148"/>
      <c r="B61" s="198"/>
      <c r="C61" s="181"/>
      <c r="D61" s="181"/>
      <c r="E61" s="184"/>
      <c r="F61" s="137" t="s">
        <v>77</v>
      </c>
      <c r="G61" s="138">
        <v>408170</v>
      </c>
      <c r="H61" s="138">
        <v>0</v>
      </c>
      <c r="I61" s="139">
        <f t="shared" si="4"/>
        <v>408170</v>
      </c>
      <c r="J61" s="140" t="s">
        <v>80</v>
      </c>
      <c r="K61" s="184"/>
      <c r="L61" s="140" t="s">
        <v>61</v>
      </c>
      <c r="M61" s="140" t="s">
        <v>61</v>
      </c>
      <c r="N61" s="140" t="s">
        <v>61</v>
      </c>
      <c r="O61" s="140" t="s">
        <v>61</v>
      </c>
      <c r="P61" s="140" t="s">
        <v>61</v>
      </c>
      <c r="Q61" s="140" t="s">
        <v>61</v>
      </c>
      <c r="R61" s="140" t="s">
        <v>61</v>
      </c>
      <c r="S61" s="142" t="s">
        <v>61</v>
      </c>
      <c r="T61" s="117"/>
    </row>
    <row r="62" spans="1:20" ht="63.75" customHeight="1" x14ac:dyDescent="0.2">
      <c r="A62" s="148"/>
      <c r="B62" s="198">
        <v>25</v>
      </c>
      <c r="C62" s="181">
        <v>182387</v>
      </c>
      <c r="D62" s="181" t="s">
        <v>34</v>
      </c>
      <c r="E62" s="184" t="s">
        <v>24</v>
      </c>
      <c r="F62" s="137" t="s">
        <v>72</v>
      </c>
      <c r="G62" s="138">
        <v>852546</v>
      </c>
      <c r="H62" s="138">
        <v>1184474.8799999999</v>
      </c>
      <c r="I62" s="139">
        <f t="shared" si="4"/>
        <v>-331928.87999999989</v>
      </c>
      <c r="J62" s="140" t="s">
        <v>360</v>
      </c>
      <c r="K62" s="184" t="s">
        <v>437</v>
      </c>
      <c r="L62" s="140" t="s">
        <v>298</v>
      </c>
      <c r="M62" s="140" t="s">
        <v>322</v>
      </c>
      <c r="N62" s="150">
        <v>1055757.1499999999</v>
      </c>
      <c r="O62" s="140">
        <v>90</v>
      </c>
      <c r="P62" s="149">
        <v>42388</v>
      </c>
      <c r="Q62" s="150">
        <v>105292.61</v>
      </c>
      <c r="R62" s="140"/>
      <c r="S62" s="142" t="s">
        <v>361</v>
      </c>
      <c r="T62" s="117"/>
    </row>
    <row r="63" spans="1:20" ht="73.5" customHeight="1" x14ac:dyDescent="0.2">
      <c r="A63" s="152"/>
      <c r="B63" s="198"/>
      <c r="C63" s="181"/>
      <c r="D63" s="181"/>
      <c r="E63" s="184"/>
      <c r="F63" s="137" t="s">
        <v>77</v>
      </c>
      <c r="G63" s="138">
        <v>355505</v>
      </c>
      <c r="H63" s="138">
        <v>127102.81</v>
      </c>
      <c r="I63" s="139">
        <f t="shared" si="4"/>
        <v>228402.19</v>
      </c>
      <c r="J63" s="140" t="s">
        <v>370</v>
      </c>
      <c r="K63" s="184"/>
      <c r="L63" s="140" t="s">
        <v>61</v>
      </c>
      <c r="M63" s="140" t="s">
        <v>61</v>
      </c>
      <c r="N63" s="140" t="s">
        <v>61</v>
      </c>
      <c r="O63" s="140" t="s">
        <v>61</v>
      </c>
      <c r="P63" s="140" t="s">
        <v>61</v>
      </c>
      <c r="Q63" s="140" t="s">
        <v>61</v>
      </c>
      <c r="R63" s="140" t="s">
        <v>61</v>
      </c>
      <c r="S63" s="142" t="s">
        <v>61</v>
      </c>
      <c r="T63" s="117"/>
    </row>
    <row r="64" spans="1:20" ht="67.5" customHeight="1" x14ac:dyDescent="0.2">
      <c r="A64" s="148"/>
      <c r="B64" s="198">
        <v>26</v>
      </c>
      <c r="C64" s="181">
        <v>206674</v>
      </c>
      <c r="D64" s="181" t="s">
        <v>36</v>
      </c>
      <c r="E64" s="184" t="s">
        <v>33</v>
      </c>
      <c r="F64" s="137" t="s">
        <v>95</v>
      </c>
      <c r="G64" s="138">
        <v>0</v>
      </c>
      <c r="H64" s="138">
        <v>0</v>
      </c>
      <c r="I64" s="139">
        <f t="shared" si="4"/>
        <v>0</v>
      </c>
      <c r="J64" s="140" t="s">
        <v>403</v>
      </c>
      <c r="K64" s="141" t="s">
        <v>404</v>
      </c>
      <c r="L64" s="140" t="s">
        <v>61</v>
      </c>
      <c r="M64" s="140" t="s">
        <v>61</v>
      </c>
      <c r="N64" s="140" t="s">
        <v>61</v>
      </c>
      <c r="O64" s="140" t="s">
        <v>61</v>
      </c>
      <c r="P64" s="140" t="s">
        <v>61</v>
      </c>
      <c r="Q64" s="140" t="s">
        <v>61</v>
      </c>
      <c r="R64" s="140" t="s">
        <v>61</v>
      </c>
      <c r="S64" s="142" t="s">
        <v>61</v>
      </c>
      <c r="T64" s="117"/>
    </row>
    <row r="65" spans="1:20" ht="38.25" customHeight="1" x14ac:dyDescent="0.2">
      <c r="A65" s="148"/>
      <c r="B65" s="198"/>
      <c r="C65" s="181"/>
      <c r="D65" s="181"/>
      <c r="E65" s="184"/>
      <c r="F65" s="137" t="s">
        <v>72</v>
      </c>
      <c r="G65" s="138">
        <v>452965.18</v>
      </c>
      <c r="H65" s="138">
        <v>0</v>
      </c>
      <c r="I65" s="139">
        <f t="shared" si="4"/>
        <v>452965.18</v>
      </c>
      <c r="J65" s="140" t="s">
        <v>80</v>
      </c>
      <c r="K65" s="184"/>
      <c r="L65" s="140" t="s">
        <v>61</v>
      </c>
      <c r="M65" s="140" t="s">
        <v>61</v>
      </c>
      <c r="N65" s="140" t="s">
        <v>61</v>
      </c>
      <c r="O65" s="140" t="s">
        <v>61</v>
      </c>
      <c r="P65" s="140" t="s">
        <v>61</v>
      </c>
      <c r="Q65" s="140" t="s">
        <v>61</v>
      </c>
      <c r="R65" s="140" t="s">
        <v>61</v>
      </c>
      <c r="S65" s="142" t="s">
        <v>61</v>
      </c>
      <c r="T65" s="117"/>
    </row>
    <row r="66" spans="1:20" ht="38.25" customHeight="1" x14ac:dyDescent="0.2">
      <c r="A66" s="148"/>
      <c r="B66" s="198"/>
      <c r="C66" s="181"/>
      <c r="D66" s="181"/>
      <c r="E66" s="184"/>
      <c r="F66" s="137" t="s">
        <v>77</v>
      </c>
      <c r="G66" s="138">
        <v>70145</v>
      </c>
      <c r="H66" s="138">
        <v>0</v>
      </c>
      <c r="I66" s="139">
        <f t="shared" si="4"/>
        <v>70145</v>
      </c>
      <c r="J66" s="140" t="s">
        <v>80</v>
      </c>
      <c r="K66" s="184"/>
      <c r="L66" s="140" t="s">
        <v>61</v>
      </c>
      <c r="M66" s="140" t="s">
        <v>61</v>
      </c>
      <c r="N66" s="140" t="s">
        <v>61</v>
      </c>
      <c r="O66" s="140" t="s">
        <v>61</v>
      </c>
      <c r="P66" s="140" t="s">
        <v>61</v>
      </c>
      <c r="Q66" s="140" t="s">
        <v>61</v>
      </c>
      <c r="R66" s="140" t="s">
        <v>61</v>
      </c>
      <c r="S66" s="142" t="s">
        <v>61</v>
      </c>
      <c r="T66" s="117"/>
    </row>
    <row r="67" spans="1:20" ht="45" customHeight="1" x14ac:dyDescent="0.2">
      <c r="A67" s="152" t="s">
        <v>124</v>
      </c>
      <c r="B67" s="198">
        <v>27</v>
      </c>
      <c r="C67" s="181">
        <v>214353</v>
      </c>
      <c r="D67" s="181" t="s">
        <v>39</v>
      </c>
      <c r="E67" s="184" t="s">
        <v>16</v>
      </c>
      <c r="F67" s="137" t="s">
        <v>95</v>
      </c>
      <c r="G67" s="138">
        <v>50000</v>
      </c>
      <c r="H67" s="138">
        <v>0</v>
      </c>
      <c r="I67" s="139">
        <f t="shared" si="4"/>
        <v>50000</v>
      </c>
      <c r="J67" s="144" t="s">
        <v>405</v>
      </c>
      <c r="K67" s="141" t="s">
        <v>87</v>
      </c>
      <c r="L67" s="181" t="s">
        <v>334</v>
      </c>
      <c r="M67" s="181" t="s">
        <v>335</v>
      </c>
      <c r="N67" s="187">
        <v>55500</v>
      </c>
      <c r="O67" s="181">
        <v>91</v>
      </c>
      <c r="P67" s="181" t="s">
        <v>336</v>
      </c>
      <c r="Q67" s="140" t="s">
        <v>61</v>
      </c>
      <c r="R67" s="140" t="s">
        <v>61</v>
      </c>
      <c r="S67" s="142" t="s">
        <v>61</v>
      </c>
      <c r="T67" s="117"/>
    </row>
    <row r="68" spans="1:20" ht="38.25" customHeight="1" x14ac:dyDescent="0.2">
      <c r="A68" s="148"/>
      <c r="B68" s="198"/>
      <c r="C68" s="181"/>
      <c r="D68" s="181"/>
      <c r="E68" s="184"/>
      <c r="F68" s="137" t="s">
        <v>72</v>
      </c>
      <c r="G68" s="138">
        <v>332583.75</v>
      </c>
      <c r="H68" s="138">
        <v>0</v>
      </c>
      <c r="I68" s="139">
        <f t="shared" si="4"/>
        <v>332583.75</v>
      </c>
      <c r="J68" s="140" t="s">
        <v>80</v>
      </c>
      <c r="K68" s="184"/>
      <c r="L68" s="181"/>
      <c r="M68" s="181"/>
      <c r="N68" s="187"/>
      <c r="O68" s="181"/>
      <c r="P68" s="181"/>
      <c r="Q68" s="140" t="s">
        <v>61</v>
      </c>
      <c r="R68" s="140" t="s">
        <v>61</v>
      </c>
      <c r="S68" s="142" t="s">
        <v>61</v>
      </c>
      <c r="T68" s="117"/>
    </row>
    <row r="69" spans="1:20" ht="38.25" customHeight="1" x14ac:dyDescent="0.2">
      <c r="A69" s="148"/>
      <c r="B69" s="198"/>
      <c r="C69" s="181"/>
      <c r="D69" s="181"/>
      <c r="E69" s="184"/>
      <c r="F69" s="137" t="s">
        <v>386</v>
      </c>
      <c r="G69" s="138">
        <v>47079.199999999997</v>
      </c>
      <c r="H69" s="138">
        <v>0</v>
      </c>
      <c r="I69" s="139">
        <f t="shared" si="4"/>
        <v>47079.199999999997</v>
      </c>
      <c r="J69" s="140" t="s">
        <v>80</v>
      </c>
      <c r="K69" s="184"/>
      <c r="L69" s="181"/>
      <c r="M69" s="181"/>
      <c r="N69" s="187"/>
      <c r="O69" s="181"/>
      <c r="P69" s="181"/>
      <c r="Q69" s="140"/>
      <c r="R69" s="140"/>
      <c r="S69" s="142"/>
      <c r="T69" s="117"/>
    </row>
    <row r="70" spans="1:20" ht="38.25" customHeight="1" x14ac:dyDescent="0.2">
      <c r="A70" s="148"/>
      <c r="B70" s="198"/>
      <c r="C70" s="181"/>
      <c r="D70" s="181"/>
      <c r="E70" s="184"/>
      <c r="F70" s="137" t="s">
        <v>77</v>
      </c>
      <c r="G70" s="138">
        <v>176863.5</v>
      </c>
      <c r="H70" s="138">
        <v>0</v>
      </c>
      <c r="I70" s="139">
        <f t="shared" si="4"/>
        <v>176863.5</v>
      </c>
      <c r="J70" s="140" t="s">
        <v>80</v>
      </c>
      <c r="K70" s="184"/>
      <c r="L70" s="181"/>
      <c r="M70" s="181"/>
      <c r="N70" s="187"/>
      <c r="O70" s="181"/>
      <c r="P70" s="181"/>
      <c r="Q70" s="140" t="s">
        <v>61</v>
      </c>
      <c r="R70" s="140" t="s">
        <v>61</v>
      </c>
      <c r="S70" s="142" t="s">
        <v>61</v>
      </c>
      <c r="T70" s="117"/>
    </row>
    <row r="71" spans="1:20" ht="57" customHeight="1" x14ac:dyDescent="0.2">
      <c r="A71" s="148"/>
      <c r="B71" s="198">
        <v>28</v>
      </c>
      <c r="C71" s="181">
        <v>214671</v>
      </c>
      <c r="D71" s="181" t="s">
        <v>38</v>
      </c>
      <c r="E71" s="184" t="s">
        <v>15</v>
      </c>
      <c r="F71" s="137" t="s">
        <v>95</v>
      </c>
      <c r="G71" s="138">
        <v>0</v>
      </c>
      <c r="H71" s="138">
        <v>14950</v>
      </c>
      <c r="I71" s="139">
        <f>+G71-H71</f>
        <v>-14950</v>
      </c>
      <c r="J71" s="144" t="s">
        <v>406</v>
      </c>
      <c r="K71" s="141" t="s">
        <v>434</v>
      </c>
      <c r="L71" s="140" t="s">
        <v>328</v>
      </c>
      <c r="M71" s="140" t="s">
        <v>328</v>
      </c>
      <c r="N71" s="140" t="s">
        <v>61</v>
      </c>
      <c r="O71" s="140" t="s">
        <v>61</v>
      </c>
      <c r="P71" s="140" t="s">
        <v>61</v>
      </c>
      <c r="Q71" s="140" t="s">
        <v>61</v>
      </c>
      <c r="R71" s="140" t="s">
        <v>61</v>
      </c>
      <c r="S71" s="142" t="s">
        <v>61</v>
      </c>
      <c r="T71" s="117"/>
    </row>
    <row r="72" spans="1:20" ht="38.25" customHeight="1" x14ac:dyDescent="0.2">
      <c r="A72" s="148"/>
      <c r="B72" s="198"/>
      <c r="C72" s="181"/>
      <c r="D72" s="181"/>
      <c r="E72" s="184"/>
      <c r="F72" s="137" t="s">
        <v>72</v>
      </c>
      <c r="G72" s="138">
        <v>560766</v>
      </c>
      <c r="H72" s="138">
        <v>0</v>
      </c>
      <c r="I72" s="139">
        <f t="shared" ref="I72:I73" si="5">+G72-H73</f>
        <v>560766</v>
      </c>
      <c r="J72" s="140" t="s">
        <v>80</v>
      </c>
      <c r="K72" s="184"/>
      <c r="L72" s="140" t="s">
        <v>61</v>
      </c>
      <c r="M72" s="140" t="s">
        <v>61</v>
      </c>
      <c r="N72" s="140" t="s">
        <v>61</v>
      </c>
      <c r="O72" s="140" t="s">
        <v>61</v>
      </c>
      <c r="P72" s="140" t="s">
        <v>61</v>
      </c>
      <c r="Q72" s="140" t="s">
        <v>61</v>
      </c>
      <c r="R72" s="140" t="s">
        <v>61</v>
      </c>
      <c r="S72" s="142" t="s">
        <v>61</v>
      </c>
      <c r="T72" s="117"/>
    </row>
    <row r="73" spans="1:20" ht="38.25" customHeight="1" x14ac:dyDescent="0.2">
      <c r="A73" s="148"/>
      <c r="B73" s="198"/>
      <c r="C73" s="181"/>
      <c r="D73" s="181"/>
      <c r="E73" s="184"/>
      <c r="F73" s="137" t="s">
        <v>386</v>
      </c>
      <c r="G73" s="138">
        <v>46732</v>
      </c>
      <c r="H73" s="138">
        <v>0</v>
      </c>
      <c r="I73" s="139">
        <f t="shared" si="5"/>
        <v>46732</v>
      </c>
      <c r="J73" s="140" t="s">
        <v>80</v>
      </c>
      <c r="K73" s="184"/>
      <c r="L73" s="140"/>
      <c r="M73" s="140"/>
      <c r="N73" s="140"/>
      <c r="O73" s="140"/>
      <c r="P73" s="140"/>
      <c r="Q73" s="140"/>
      <c r="R73" s="140"/>
      <c r="S73" s="142"/>
      <c r="T73" s="117"/>
    </row>
    <row r="74" spans="1:20" ht="38.25" customHeight="1" x14ac:dyDescent="0.2">
      <c r="A74" s="148"/>
      <c r="B74" s="198"/>
      <c r="C74" s="181"/>
      <c r="D74" s="181"/>
      <c r="E74" s="184"/>
      <c r="F74" s="137" t="s">
        <v>77</v>
      </c>
      <c r="G74" s="138">
        <v>14370</v>
      </c>
      <c r="H74" s="138">
        <v>0</v>
      </c>
      <c r="I74" s="139">
        <f t="shared" si="4"/>
        <v>14370</v>
      </c>
      <c r="J74" s="140" t="s">
        <v>80</v>
      </c>
      <c r="K74" s="184"/>
      <c r="L74" s="140" t="s">
        <v>61</v>
      </c>
      <c r="M74" s="140" t="s">
        <v>61</v>
      </c>
      <c r="N74" s="140" t="s">
        <v>61</v>
      </c>
      <c r="O74" s="140" t="s">
        <v>61</v>
      </c>
      <c r="P74" s="140" t="s">
        <v>61</v>
      </c>
      <c r="Q74" s="140" t="s">
        <v>61</v>
      </c>
      <c r="R74" s="140" t="s">
        <v>61</v>
      </c>
      <c r="S74" s="142" t="s">
        <v>61</v>
      </c>
      <c r="T74" s="117"/>
    </row>
    <row r="75" spans="1:20" ht="51" customHeight="1" x14ac:dyDescent="0.2">
      <c r="A75" s="148"/>
      <c r="B75" s="198">
        <v>29</v>
      </c>
      <c r="C75" s="181">
        <v>216096</v>
      </c>
      <c r="D75" s="181" t="s">
        <v>37</v>
      </c>
      <c r="E75" s="184" t="s">
        <v>27</v>
      </c>
      <c r="F75" s="137" t="s">
        <v>95</v>
      </c>
      <c r="G75" s="138">
        <v>0</v>
      </c>
      <c r="H75" s="138">
        <v>0</v>
      </c>
      <c r="I75" s="139">
        <f t="shared" si="4"/>
        <v>0</v>
      </c>
      <c r="J75" s="140" t="s">
        <v>79</v>
      </c>
      <c r="K75" s="141" t="s">
        <v>428</v>
      </c>
      <c r="L75" s="140" t="s">
        <v>61</v>
      </c>
      <c r="M75" s="140" t="s">
        <v>61</v>
      </c>
      <c r="N75" s="140" t="s">
        <v>61</v>
      </c>
      <c r="O75" s="140" t="s">
        <v>61</v>
      </c>
      <c r="P75" s="140" t="s">
        <v>61</v>
      </c>
      <c r="Q75" s="140" t="s">
        <v>61</v>
      </c>
      <c r="R75" s="140" t="s">
        <v>61</v>
      </c>
      <c r="S75" s="142" t="s">
        <v>61</v>
      </c>
      <c r="T75" s="117"/>
    </row>
    <row r="76" spans="1:20" ht="52.5" customHeight="1" x14ac:dyDescent="0.2">
      <c r="A76" s="148"/>
      <c r="B76" s="198"/>
      <c r="C76" s="181"/>
      <c r="D76" s="181"/>
      <c r="E76" s="184"/>
      <c r="F76" s="137" t="s">
        <v>72</v>
      </c>
      <c r="G76" s="138">
        <v>692781</v>
      </c>
      <c r="H76" s="138">
        <v>992684.37</v>
      </c>
      <c r="I76" s="139">
        <f>+G76-H76</f>
        <v>-299903.37</v>
      </c>
      <c r="J76" s="140" t="s">
        <v>362</v>
      </c>
      <c r="K76" s="184" t="s">
        <v>364</v>
      </c>
      <c r="L76" s="140" t="s">
        <v>320</v>
      </c>
      <c r="M76" s="140" t="s">
        <v>341</v>
      </c>
      <c r="N76" s="140" t="s">
        <v>321</v>
      </c>
      <c r="O76" s="140" t="s">
        <v>319</v>
      </c>
      <c r="P76" s="149">
        <v>42458</v>
      </c>
      <c r="Q76" s="150">
        <v>119181.66</v>
      </c>
      <c r="R76" s="140" t="s">
        <v>61</v>
      </c>
      <c r="S76" s="142" t="s">
        <v>363</v>
      </c>
      <c r="T76" s="117"/>
    </row>
    <row r="77" spans="1:20" ht="185.25" x14ac:dyDescent="0.2">
      <c r="A77" s="148"/>
      <c r="B77" s="198"/>
      <c r="C77" s="181"/>
      <c r="D77" s="181"/>
      <c r="E77" s="184"/>
      <c r="F77" s="137" t="s">
        <v>77</v>
      </c>
      <c r="G77" s="138">
        <v>243578</v>
      </c>
      <c r="H77" s="138">
        <v>0</v>
      </c>
      <c r="I77" s="139">
        <f t="shared" si="4"/>
        <v>243578</v>
      </c>
      <c r="J77" s="140" t="s">
        <v>429</v>
      </c>
      <c r="K77" s="184"/>
      <c r="L77" s="140" t="s">
        <v>61</v>
      </c>
      <c r="M77" s="140" t="s">
        <v>61</v>
      </c>
      <c r="N77" s="140" t="s">
        <v>61</v>
      </c>
      <c r="O77" s="140" t="s">
        <v>61</v>
      </c>
      <c r="P77" s="140" t="s">
        <v>61</v>
      </c>
      <c r="Q77" s="140" t="s">
        <v>61</v>
      </c>
      <c r="R77" s="140" t="s">
        <v>61</v>
      </c>
      <c r="S77" s="142" t="s">
        <v>61</v>
      </c>
      <c r="T77" s="117"/>
    </row>
    <row r="78" spans="1:20" ht="75" customHeight="1" x14ac:dyDescent="0.2">
      <c r="A78" s="152" t="s">
        <v>124</v>
      </c>
      <c r="B78" s="198">
        <v>30</v>
      </c>
      <c r="C78" s="181">
        <v>226585</v>
      </c>
      <c r="D78" s="181" t="s">
        <v>43</v>
      </c>
      <c r="E78" s="184" t="s">
        <v>17</v>
      </c>
      <c r="F78" s="137" t="s">
        <v>95</v>
      </c>
      <c r="G78" s="138">
        <v>0</v>
      </c>
      <c r="H78" s="138">
        <v>32000</v>
      </c>
      <c r="I78" s="139">
        <f t="shared" si="4"/>
        <v>-32000</v>
      </c>
      <c r="J78" s="140" t="s">
        <v>326</v>
      </c>
      <c r="K78" s="141"/>
      <c r="L78" s="140" t="s">
        <v>331</v>
      </c>
      <c r="M78" s="140" t="s">
        <v>328</v>
      </c>
      <c r="N78" s="140" t="s">
        <v>61</v>
      </c>
      <c r="O78" s="140" t="s">
        <v>61</v>
      </c>
      <c r="P78" s="140" t="s">
        <v>61</v>
      </c>
      <c r="Q78" s="140" t="s">
        <v>61</v>
      </c>
      <c r="R78" s="140" t="s">
        <v>61</v>
      </c>
      <c r="S78" s="142" t="s">
        <v>61</v>
      </c>
      <c r="T78" s="117"/>
    </row>
    <row r="79" spans="1:20" ht="45" customHeight="1" x14ac:dyDescent="0.2">
      <c r="A79" s="148"/>
      <c r="B79" s="198"/>
      <c r="C79" s="181"/>
      <c r="D79" s="181"/>
      <c r="E79" s="184"/>
      <c r="F79" s="137" t="s">
        <v>72</v>
      </c>
      <c r="G79" s="138">
        <v>714650.92</v>
      </c>
      <c r="H79" s="138">
        <v>0</v>
      </c>
      <c r="I79" s="139">
        <f t="shared" si="4"/>
        <v>714650.92</v>
      </c>
      <c r="J79" s="140"/>
      <c r="K79" s="184"/>
      <c r="L79" s="140" t="s">
        <v>61</v>
      </c>
      <c r="M79" s="140" t="s">
        <v>61</v>
      </c>
      <c r="N79" s="140" t="s">
        <v>61</v>
      </c>
      <c r="O79" s="140" t="s">
        <v>61</v>
      </c>
      <c r="P79" s="140" t="s">
        <v>61</v>
      </c>
      <c r="Q79" s="140" t="s">
        <v>61</v>
      </c>
      <c r="R79" s="140" t="s">
        <v>61</v>
      </c>
      <c r="S79" s="142" t="s">
        <v>61</v>
      </c>
      <c r="T79" s="117"/>
    </row>
    <row r="80" spans="1:20" ht="45" customHeight="1" x14ac:dyDescent="0.2">
      <c r="A80" s="148"/>
      <c r="B80" s="198"/>
      <c r="C80" s="181"/>
      <c r="D80" s="181"/>
      <c r="E80" s="184"/>
      <c r="F80" s="137" t="s">
        <v>386</v>
      </c>
      <c r="G80" s="138">
        <v>30912.13</v>
      </c>
      <c r="H80" s="138">
        <v>0</v>
      </c>
      <c r="I80" s="139">
        <f t="shared" si="4"/>
        <v>30912.13</v>
      </c>
      <c r="J80" s="140"/>
      <c r="K80" s="184"/>
      <c r="L80" s="140"/>
      <c r="M80" s="140"/>
      <c r="N80" s="140"/>
      <c r="O80" s="140"/>
      <c r="P80" s="140"/>
      <c r="Q80" s="140"/>
      <c r="R80" s="140"/>
      <c r="S80" s="142"/>
      <c r="T80" s="117"/>
    </row>
    <row r="81" spans="1:20" ht="42.75" customHeight="1" x14ac:dyDescent="0.2">
      <c r="A81" s="148"/>
      <c r="B81" s="198"/>
      <c r="C81" s="181"/>
      <c r="D81" s="181"/>
      <c r="E81" s="184"/>
      <c r="F81" s="137" t="s">
        <v>77</v>
      </c>
      <c r="G81" s="138">
        <v>21992.36</v>
      </c>
      <c r="H81" s="138">
        <v>0</v>
      </c>
      <c r="I81" s="139">
        <f t="shared" si="4"/>
        <v>21992.36</v>
      </c>
      <c r="J81" s="140"/>
      <c r="K81" s="184"/>
      <c r="L81" s="140" t="s">
        <v>61</v>
      </c>
      <c r="M81" s="140" t="s">
        <v>61</v>
      </c>
      <c r="N81" s="140" t="s">
        <v>61</v>
      </c>
      <c r="O81" s="140" t="s">
        <v>61</v>
      </c>
      <c r="P81" s="140" t="s">
        <v>61</v>
      </c>
      <c r="Q81" s="140" t="s">
        <v>61</v>
      </c>
      <c r="R81" s="140" t="s">
        <v>61</v>
      </c>
      <c r="S81" s="142" t="s">
        <v>61</v>
      </c>
      <c r="T81" s="117"/>
    </row>
    <row r="82" spans="1:20" ht="58.5" customHeight="1" x14ac:dyDescent="0.2">
      <c r="A82" s="148"/>
      <c r="B82" s="201">
        <v>31</v>
      </c>
      <c r="C82" s="190">
        <v>254293</v>
      </c>
      <c r="D82" s="207">
        <v>41397</v>
      </c>
      <c r="E82" s="190" t="s">
        <v>293</v>
      </c>
      <c r="F82" s="137" t="s">
        <v>95</v>
      </c>
      <c r="G82" s="138">
        <v>41199</v>
      </c>
      <c r="H82" s="138">
        <v>0</v>
      </c>
      <c r="I82" s="139">
        <f t="shared" si="4"/>
        <v>41199</v>
      </c>
      <c r="J82" s="140" t="s">
        <v>408</v>
      </c>
      <c r="K82" s="141" t="s">
        <v>407</v>
      </c>
      <c r="L82" s="140"/>
      <c r="M82" s="140"/>
      <c r="N82" s="140"/>
      <c r="O82" s="140"/>
      <c r="P82" s="140"/>
      <c r="Q82" s="140"/>
      <c r="R82" s="140"/>
      <c r="S82" s="142"/>
      <c r="T82" s="117"/>
    </row>
    <row r="83" spans="1:20" ht="58.5" customHeight="1" x14ac:dyDescent="0.2">
      <c r="A83" s="148"/>
      <c r="B83" s="203"/>
      <c r="C83" s="191"/>
      <c r="D83" s="208"/>
      <c r="E83" s="191"/>
      <c r="F83" s="137" t="s">
        <v>72</v>
      </c>
      <c r="G83" s="138">
        <v>645454</v>
      </c>
      <c r="H83" s="138">
        <v>0</v>
      </c>
      <c r="I83" s="139">
        <f>+G83-H83</f>
        <v>645454</v>
      </c>
      <c r="J83" s="140" t="s">
        <v>80</v>
      </c>
      <c r="K83" s="141"/>
      <c r="L83" s="140"/>
      <c r="M83" s="140"/>
      <c r="N83" s="140"/>
      <c r="O83" s="140"/>
      <c r="P83" s="140"/>
      <c r="Q83" s="140"/>
      <c r="R83" s="140"/>
      <c r="S83" s="142"/>
      <c r="T83" s="117"/>
    </row>
    <row r="84" spans="1:20" ht="91.5" customHeight="1" x14ac:dyDescent="0.2">
      <c r="A84" s="148"/>
      <c r="B84" s="146">
        <v>32</v>
      </c>
      <c r="C84" s="140">
        <v>274551</v>
      </c>
      <c r="D84" s="140" t="s">
        <v>47</v>
      </c>
      <c r="E84" s="137" t="s">
        <v>2</v>
      </c>
      <c r="F84" s="137" t="s">
        <v>77</v>
      </c>
      <c r="G84" s="138">
        <v>0</v>
      </c>
      <c r="H84" s="138">
        <v>27491.75</v>
      </c>
      <c r="I84" s="139">
        <f>+G84-H84</f>
        <v>-27491.75</v>
      </c>
      <c r="J84" s="140" t="s">
        <v>355</v>
      </c>
      <c r="K84" s="141" t="s">
        <v>426</v>
      </c>
      <c r="L84" s="140" t="s">
        <v>304</v>
      </c>
      <c r="M84" s="140" t="s">
        <v>292</v>
      </c>
      <c r="N84" s="150">
        <v>248734</v>
      </c>
      <c r="O84" s="140" t="s">
        <v>61</v>
      </c>
      <c r="P84" s="140" t="s">
        <v>61</v>
      </c>
      <c r="Q84" s="140" t="s">
        <v>61</v>
      </c>
      <c r="R84" s="140" t="s">
        <v>61</v>
      </c>
      <c r="S84" s="142" t="s">
        <v>344</v>
      </c>
      <c r="T84" s="117"/>
    </row>
    <row r="85" spans="1:20" ht="91.5" customHeight="1" x14ac:dyDescent="0.2">
      <c r="A85" s="148"/>
      <c r="B85" s="153">
        <v>33</v>
      </c>
      <c r="C85" s="154">
        <v>307274</v>
      </c>
      <c r="D85" s="154" t="s">
        <v>371</v>
      </c>
      <c r="E85" s="154" t="s">
        <v>372</v>
      </c>
      <c r="F85" s="137" t="s">
        <v>77</v>
      </c>
      <c r="G85" s="138">
        <v>182450</v>
      </c>
      <c r="H85" s="155">
        <v>364117</v>
      </c>
      <c r="I85" s="156">
        <f>+G85-H85</f>
        <v>-181667</v>
      </c>
      <c r="J85" s="157" t="s">
        <v>373</v>
      </c>
      <c r="K85" s="157" t="s">
        <v>374</v>
      </c>
      <c r="L85" s="140"/>
      <c r="M85" s="140"/>
      <c r="N85" s="150"/>
      <c r="O85" s="140"/>
      <c r="P85" s="140"/>
      <c r="Q85" s="140"/>
      <c r="R85" s="140"/>
      <c r="S85" s="142"/>
      <c r="T85" s="117"/>
    </row>
    <row r="86" spans="1:20" ht="49.5" customHeight="1" thickBot="1" x14ac:dyDescent="0.25">
      <c r="A86" s="158"/>
      <c r="B86" s="159">
        <v>34</v>
      </c>
      <c r="C86" s="160" t="s">
        <v>61</v>
      </c>
      <c r="D86" s="160" t="s">
        <v>61</v>
      </c>
      <c r="E86" s="161" t="s">
        <v>305</v>
      </c>
      <c r="F86" s="161" t="s">
        <v>72</v>
      </c>
      <c r="G86" s="162">
        <v>0</v>
      </c>
      <c r="H86" s="162">
        <v>0</v>
      </c>
      <c r="I86" s="163">
        <f>+G86-H86</f>
        <v>0</v>
      </c>
      <c r="J86" s="160" t="s">
        <v>342</v>
      </c>
      <c r="K86" s="164" t="s">
        <v>427</v>
      </c>
      <c r="L86" s="160" t="s">
        <v>306</v>
      </c>
      <c r="M86" s="160" t="s">
        <v>307</v>
      </c>
      <c r="N86" s="165">
        <v>726907.61</v>
      </c>
      <c r="O86" s="166">
        <v>90</v>
      </c>
      <c r="P86" s="166">
        <v>42037</v>
      </c>
      <c r="Q86" s="167">
        <v>65220.68</v>
      </c>
      <c r="R86" s="160" t="s">
        <v>318</v>
      </c>
      <c r="S86" s="168" t="s">
        <v>318</v>
      </c>
      <c r="T86" s="117"/>
    </row>
    <row r="87" spans="1:20" ht="30" customHeight="1" thickBot="1" x14ac:dyDescent="0.25">
      <c r="A87" s="169"/>
      <c r="B87" s="205" t="s">
        <v>285</v>
      </c>
      <c r="C87" s="205"/>
      <c r="D87" s="205"/>
      <c r="E87" s="205"/>
      <c r="F87" s="206"/>
      <c r="G87" s="170">
        <f>SUM(G5:G86)</f>
        <v>74832970.850000009</v>
      </c>
      <c r="H87" s="170">
        <f>SUM(H5:H86)</f>
        <v>84499044.74000001</v>
      </c>
      <c r="I87" s="171">
        <f>SUM(I5:I86)</f>
        <v>-9666073.8899999931</v>
      </c>
      <c r="J87" s="172"/>
      <c r="K87" s="173"/>
      <c r="L87" s="172"/>
      <c r="M87" s="172"/>
      <c r="N87" s="172"/>
      <c r="O87" s="172"/>
      <c r="P87" s="172"/>
      <c r="Q87" s="174"/>
      <c r="R87" s="174"/>
      <c r="S87" s="174"/>
    </row>
    <row r="88" spans="1:20" x14ac:dyDescent="0.2">
      <c r="K88" s="122"/>
      <c r="L88" s="117"/>
    </row>
    <row r="89" spans="1:20" x14ac:dyDescent="0.2">
      <c r="K89" s="122"/>
      <c r="L89" s="117"/>
    </row>
    <row r="90" spans="1:20" x14ac:dyDescent="0.2">
      <c r="A90" s="123" t="s">
        <v>380</v>
      </c>
      <c r="B90" s="123" t="s">
        <v>381</v>
      </c>
      <c r="C90" s="124"/>
      <c r="D90" s="124"/>
      <c r="E90" s="125"/>
    </row>
    <row r="91" spans="1:20" x14ac:dyDescent="0.2">
      <c r="A91" s="123" t="s">
        <v>382</v>
      </c>
      <c r="B91" s="123" t="s">
        <v>383</v>
      </c>
      <c r="C91" s="124"/>
      <c r="D91" s="124"/>
      <c r="E91" s="125"/>
    </row>
    <row r="92" spans="1:20" x14ac:dyDescent="0.2">
      <c r="A92" s="123"/>
      <c r="B92" s="124"/>
      <c r="C92" s="124"/>
      <c r="D92" s="124"/>
      <c r="E92" s="125"/>
    </row>
    <row r="93" spans="1:20" x14ac:dyDescent="0.2">
      <c r="A93" s="123"/>
      <c r="B93" s="124"/>
      <c r="C93" s="124"/>
      <c r="D93" s="124"/>
      <c r="E93" s="125"/>
    </row>
  </sheetData>
  <mergeCells count="145">
    <mergeCell ref="E59:E61"/>
    <mergeCell ref="E56:E58"/>
    <mergeCell ref="B35:B36"/>
    <mergeCell ref="G22:G24"/>
    <mergeCell ref="H22:H24"/>
    <mergeCell ref="E35:E36"/>
    <mergeCell ref="D35:D36"/>
    <mergeCell ref="C35:C36"/>
    <mergeCell ref="B59:B61"/>
    <mergeCell ref="C59:C61"/>
    <mergeCell ref="E29:E31"/>
    <mergeCell ref="B52:B55"/>
    <mergeCell ref="C52:C55"/>
    <mergeCell ref="D52:D55"/>
    <mergeCell ref="E52:E55"/>
    <mergeCell ref="D19:D24"/>
    <mergeCell ref="E19:E24"/>
    <mergeCell ref="B32:B34"/>
    <mergeCell ref="C32:C34"/>
    <mergeCell ref="D32:D34"/>
    <mergeCell ref="E32:E34"/>
    <mergeCell ref="E27:E28"/>
    <mergeCell ref="B41:B43"/>
    <mergeCell ref="D62:D63"/>
    <mergeCell ref="E62:E63"/>
    <mergeCell ref="K62:K63"/>
    <mergeCell ref="K65:K66"/>
    <mergeCell ref="B5:B6"/>
    <mergeCell ref="C5:C6"/>
    <mergeCell ref="D5:D6"/>
    <mergeCell ref="E5:E6"/>
    <mergeCell ref="E13:E14"/>
    <mergeCell ref="E15:E16"/>
    <mergeCell ref="E17:E18"/>
    <mergeCell ref="K17:K18"/>
    <mergeCell ref="K15:K16"/>
    <mergeCell ref="E9:E12"/>
    <mergeCell ref="K10:K12"/>
    <mergeCell ref="K13:K14"/>
    <mergeCell ref="C64:C66"/>
    <mergeCell ref="D64:D66"/>
    <mergeCell ref="E64:E66"/>
    <mergeCell ref="E48:E51"/>
    <mergeCell ref="B7:B8"/>
    <mergeCell ref="I22:I24"/>
    <mergeCell ref="D59:D61"/>
    <mergeCell ref="E7:E8"/>
    <mergeCell ref="D9:D12"/>
    <mergeCell ref="B13:B14"/>
    <mergeCell ref="C13:C14"/>
    <mergeCell ref="D13:D14"/>
    <mergeCell ref="D37:D39"/>
    <mergeCell ref="B17:B18"/>
    <mergeCell ref="B15:B16"/>
    <mergeCell ref="C15:C16"/>
    <mergeCell ref="D15:D16"/>
    <mergeCell ref="C17:C18"/>
    <mergeCell ref="D17:D18"/>
    <mergeCell ref="D29:D31"/>
    <mergeCell ref="B29:B31"/>
    <mergeCell ref="C29:C31"/>
    <mergeCell ref="A41:A51"/>
    <mergeCell ref="B27:B28"/>
    <mergeCell ref="C27:C28"/>
    <mergeCell ref="D27:D28"/>
    <mergeCell ref="B19:B24"/>
    <mergeCell ref="C19:C24"/>
    <mergeCell ref="B87:F87"/>
    <mergeCell ref="B71:B74"/>
    <mergeCell ref="C71:C74"/>
    <mergeCell ref="C78:C81"/>
    <mergeCell ref="D78:D81"/>
    <mergeCell ref="E78:E81"/>
    <mergeCell ref="E71:E74"/>
    <mergeCell ref="B78:B81"/>
    <mergeCell ref="B82:B83"/>
    <mergeCell ref="C82:C83"/>
    <mergeCell ref="D82:D83"/>
    <mergeCell ref="E82:E83"/>
    <mergeCell ref="A5:A25"/>
    <mergeCell ref="A27:A40"/>
    <mergeCell ref="B9:B12"/>
    <mergeCell ref="C9:C12"/>
    <mergeCell ref="C7:C8"/>
    <mergeCell ref="D7:D8"/>
    <mergeCell ref="K79:K81"/>
    <mergeCell ref="B75:B77"/>
    <mergeCell ref="C75:C77"/>
    <mergeCell ref="D75:D77"/>
    <mergeCell ref="B37:B39"/>
    <mergeCell ref="B56:B58"/>
    <mergeCell ref="C56:C58"/>
    <mergeCell ref="D56:D58"/>
    <mergeCell ref="C37:C39"/>
    <mergeCell ref="B48:B51"/>
    <mergeCell ref="D48:D51"/>
    <mergeCell ref="B67:B70"/>
    <mergeCell ref="C67:C70"/>
    <mergeCell ref="D67:D70"/>
    <mergeCell ref="D71:D74"/>
    <mergeCell ref="C48:C51"/>
    <mergeCell ref="B62:B63"/>
    <mergeCell ref="C62:C63"/>
    <mergeCell ref="B64:B66"/>
    <mergeCell ref="E37:E39"/>
    <mergeCell ref="K38:K39"/>
    <mergeCell ref="K41:K43"/>
    <mergeCell ref="C41:C43"/>
    <mergeCell ref="D41:D43"/>
    <mergeCell ref="S3:S4"/>
    <mergeCell ref="A2:S2"/>
    <mergeCell ref="E3:E4"/>
    <mergeCell ref="D3:D4"/>
    <mergeCell ref="C3:C4"/>
    <mergeCell ref="B3:B4"/>
    <mergeCell ref="F3:F4"/>
    <mergeCell ref="J3:J4"/>
    <mergeCell ref="L3:P3"/>
    <mergeCell ref="A3:A4"/>
    <mergeCell ref="I3:I4"/>
    <mergeCell ref="K3:K4"/>
    <mergeCell ref="O67:O70"/>
    <mergeCell ref="R3:R4"/>
    <mergeCell ref="E75:E77"/>
    <mergeCell ref="G3:G4"/>
    <mergeCell ref="K29:K31"/>
    <mergeCell ref="K72:K74"/>
    <mergeCell ref="H41:H43"/>
    <mergeCell ref="J41:J43"/>
    <mergeCell ref="E41:E43"/>
    <mergeCell ref="P67:P70"/>
    <mergeCell ref="L67:L70"/>
    <mergeCell ref="M67:M70"/>
    <mergeCell ref="N67:N70"/>
    <mergeCell ref="K76:K77"/>
    <mergeCell ref="K27:K28"/>
    <mergeCell ref="E67:E70"/>
    <mergeCell ref="K68:K70"/>
    <mergeCell ref="K60:K61"/>
    <mergeCell ref="H3:H4"/>
    <mergeCell ref="K49:K51"/>
    <mergeCell ref="E46:E47"/>
    <mergeCell ref="K57:K58"/>
    <mergeCell ref="J7:J8"/>
    <mergeCell ref="J27:J28"/>
  </mergeCells>
  <phoneticPr fontId="24" type="noConversion"/>
  <printOptions horizontalCentered="1"/>
  <pageMargins left="0" right="0.19685039370078741" top="0.6692913385826772" bottom="0.19685039370078741" header="0.43307086614173229" footer="0"/>
  <pageSetup paperSize="9" scale="40" orientation="landscape" r:id="rId1"/>
  <headerFooter alignWithMargins="0"/>
  <rowBreaks count="3" manualBreakCount="3">
    <brk id="28" max="16383" man="1"/>
    <brk id="51"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226"/>
      <c r="C2" s="226"/>
      <c r="D2" s="226"/>
      <c r="E2" s="226"/>
      <c r="F2" s="226"/>
      <c r="G2" s="226"/>
      <c r="H2" s="226"/>
      <c r="I2" s="226"/>
      <c r="J2" s="226"/>
      <c r="K2" s="226"/>
      <c r="L2" s="226"/>
    </row>
    <row r="3" spans="2:12" ht="21" customHeight="1" x14ac:dyDescent="0.2">
      <c r="B3" s="227" t="s">
        <v>282</v>
      </c>
      <c r="C3" s="227"/>
      <c r="D3" s="227"/>
      <c r="E3" s="227"/>
      <c r="F3" s="227"/>
      <c r="G3" s="227"/>
      <c r="H3" s="227"/>
      <c r="I3" s="227"/>
      <c r="J3" s="227"/>
      <c r="K3" s="227"/>
      <c r="L3" s="227"/>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228" t="s">
        <v>123</v>
      </c>
      <c r="C6" s="216">
        <v>1</v>
      </c>
      <c r="D6" s="218" t="s">
        <v>61</v>
      </c>
      <c r="E6" s="218" t="s">
        <v>61</v>
      </c>
      <c r="F6" s="220" t="s">
        <v>0</v>
      </c>
      <c r="G6" s="67" t="s">
        <v>72</v>
      </c>
      <c r="H6" s="68">
        <v>20062731.359999999</v>
      </c>
      <c r="I6" s="68">
        <v>20062731.359999999</v>
      </c>
      <c r="J6" s="69">
        <f>+H6-I6</f>
        <v>0</v>
      </c>
      <c r="K6" s="70" t="s">
        <v>52</v>
      </c>
      <c r="L6" s="71" t="s">
        <v>62</v>
      </c>
    </row>
    <row r="7" spans="2:12" ht="73.5" customHeight="1" thickBot="1" x14ac:dyDescent="0.25">
      <c r="B7" s="228"/>
      <c r="C7" s="217"/>
      <c r="D7" s="219"/>
      <c r="E7" s="219"/>
      <c r="F7" s="221"/>
      <c r="G7" s="73" t="s">
        <v>77</v>
      </c>
      <c r="H7" s="74">
        <v>37622611</v>
      </c>
      <c r="I7" s="74">
        <v>37622611</v>
      </c>
      <c r="J7" s="75">
        <f t="shared" ref="J7:J69" si="0">+H7-I7</f>
        <v>0</v>
      </c>
      <c r="K7" s="72" t="s">
        <v>96</v>
      </c>
      <c r="L7" s="76" t="s">
        <v>103</v>
      </c>
    </row>
    <row r="8" spans="2:12" ht="63" customHeight="1" thickBot="1" x14ac:dyDescent="0.25">
      <c r="B8" s="228"/>
      <c r="C8" s="77">
        <v>2</v>
      </c>
      <c r="D8" s="78" t="s">
        <v>61</v>
      </c>
      <c r="E8" s="78" t="s">
        <v>61</v>
      </c>
      <c r="F8" s="79" t="s">
        <v>1</v>
      </c>
      <c r="G8" s="79" t="s">
        <v>95</v>
      </c>
      <c r="H8" s="80">
        <v>986076</v>
      </c>
      <c r="I8" s="80">
        <v>500000</v>
      </c>
      <c r="J8" s="81">
        <f>+H8-I8</f>
        <v>486076</v>
      </c>
      <c r="K8" s="82" t="s">
        <v>97</v>
      </c>
      <c r="L8" s="83" t="s">
        <v>104</v>
      </c>
    </row>
    <row r="9" spans="2:12" ht="57.75" customHeight="1" x14ac:dyDescent="0.2">
      <c r="B9" s="228"/>
      <c r="C9" s="216">
        <v>3</v>
      </c>
      <c r="D9" s="218">
        <v>180989</v>
      </c>
      <c r="E9" s="218" t="s">
        <v>40</v>
      </c>
      <c r="F9" s="220" t="s">
        <v>7</v>
      </c>
      <c r="G9" s="67" t="s">
        <v>95</v>
      </c>
      <c r="H9" s="68">
        <v>55937.77</v>
      </c>
      <c r="I9" s="68">
        <v>55937.77</v>
      </c>
      <c r="J9" s="69">
        <f t="shared" si="0"/>
        <v>0</v>
      </c>
      <c r="K9" s="70" t="s">
        <v>97</v>
      </c>
      <c r="L9" s="71" t="s">
        <v>86</v>
      </c>
    </row>
    <row r="10" spans="2:12" ht="31.15" customHeight="1" x14ac:dyDescent="0.2">
      <c r="B10" s="228"/>
      <c r="C10" s="234"/>
      <c r="D10" s="231"/>
      <c r="E10" s="231"/>
      <c r="F10" s="232"/>
      <c r="G10" s="86" t="s">
        <v>72</v>
      </c>
      <c r="H10" s="87">
        <v>139983.38</v>
      </c>
      <c r="I10" s="87">
        <v>70834.960000000006</v>
      </c>
      <c r="J10" s="88">
        <f t="shared" si="0"/>
        <v>69148.42</v>
      </c>
      <c r="K10" s="89" t="s">
        <v>80</v>
      </c>
      <c r="L10" s="229" t="s">
        <v>105</v>
      </c>
    </row>
    <row r="11" spans="2:12" ht="31.9" customHeight="1" thickBot="1" x14ac:dyDescent="0.25">
      <c r="B11" s="228"/>
      <c r="C11" s="217"/>
      <c r="D11" s="219"/>
      <c r="E11" s="219"/>
      <c r="F11" s="221"/>
      <c r="G11" s="73" t="s">
        <v>77</v>
      </c>
      <c r="H11" s="74">
        <v>742641.03</v>
      </c>
      <c r="I11" s="74">
        <v>0</v>
      </c>
      <c r="J11" s="88">
        <f t="shared" si="0"/>
        <v>742641.03</v>
      </c>
      <c r="K11" s="72" t="s">
        <v>80</v>
      </c>
      <c r="L11" s="230"/>
    </row>
    <row r="12" spans="2:12" ht="37.9" customHeight="1" x14ac:dyDescent="0.2">
      <c r="B12" s="228"/>
      <c r="C12" s="216">
        <v>4</v>
      </c>
      <c r="D12" s="218">
        <v>181085</v>
      </c>
      <c r="E12" s="218" t="s">
        <v>40</v>
      </c>
      <c r="F12" s="220" t="s">
        <v>28</v>
      </c>
      <c r="G12" s="67" t="s">
        <v>95</v>
      </c>
      <c r="H12" s="68">
        <v>31400</v>
      </c>
      <c r="I12" s="68">
        <v>0</v>
      </c>
      <c r="J12" s="69">
        <f t="shared" si="0"/>
        <v>31400</v>
      </c>
      <c r="K12" s="70" t="s">
        <v>98</v>
      </c>
      <c r="L12" s="233" t="s">
        <v>106</v>
      </c>
    </row>
    <row r="13" spans="2:12" ht="62.25" customHeight="1" thickBot="1" x14ac:dyDescent="0.25">
      <c r="B13" s="228"/>
      <c r="C13" s="217">
        <v>3</v>
      </c>
      <c r="D13" s="219">
        <v>180989</v>
      </c>
      <c r="E13" s="219" t="s">
        <v>40</v>
      </c>
      <c r="F13" s="221"/>
      <c r="G13" s="73" t="s">
        <v>77</v>
      </c>
      <c r="H13" s="74">
        <v>5526271.46</v>
      </c>
      <c r="I13" s="74">
        <v>2210508.5840000003</v>
      </c>
      <c r="J13" s="75">
        <f t="shared" si="0"/>
        <v>3315762.8759999997</v>
      </c>
      <c r="K13" s="90" t="s">
        <v>97</v>
      </c>
      <c r="L13" s="230"/>
    </row>
    <row r="14" spans="2:12" ht="48" customHeight="1" x14ac:dyDescent="0.2">
      <c r="B14" s="228"/>
      <c r="C14" s="216">
        <v>5</v>
      </c>
      <c r="D14" s="218">
        <v>1809209</v>
      </c>
      <c r="E14" s="218" t="s">
        <v>40</v>
      </c>
      <c r="F14" s="220" t="s">
        <v>29</v>
      </c>
      <c r="G14" s="67" t="s">
        <v>95</v>
      </c>
      <c r="H14" s="68">
        <v>31400</v>
      </c>
      <c r="I14" s="68">
        <v>0</v>
      </c>
      <c r="J14" s="69">
        <f t="shared" si="0"/>
        <v>31400</v>
      </c>
      <c r="K14" s="70" t="s">
        <v>98</v>
      </c>
      <c r="L14" s="233" t="s">
        <v>106</v>
      </c>
    </row>
    <row r="15" spans="2:12" ht="63.75" customHeight="1" thickBot="1" x14ac:dyDescent="0.25">
      <c r="B15" s="228"/>
      <c r="C15" s="217">
        <v>4</v>
      </c>
      <c r="D15" s="219">
        <v>1809209</v>
      </c>
      <c r="E15" s="219" t="s">
        <v>40</v>
      </c>
      <c r="F15" s="221"/>
      <c r="G15" s="73" t="s">
        <v>77</v>
      </c>
      <c r="H15" s="74">
        <v>1204125.5</v>
      </c>
      <c r="I15" s="74">
        <v>481650.2</v>
      </c>
      <c r="J15" s="75">
        <f t="shared" si="0"/>
        <v>722475.3</v>
      </c>
      <c r="K15" s="90" t="s">
        <v>97</v>
      </c>
      <c r="L15" s="230"/>
    </row>
    <row r="16" spans="2:12" ht="41.25" customHeight="1" x14ac:dyDescent="0.2">
      <c r="B16" s="228"/>
      <c r="C16" s="216">
        <v>6</v>
      </c>
      <c r="D16" s="218">
        <v>181094</v>
      </c>
      <c r="E16" s="218" t="s">
        <v>40</v>
      </c>
      <c r="F16" s="220" t="s">
        <v>30</v>
      </c>
      <c r="G16" s="67" t="s">
        <v>95</v>
      </c>
      <c r="H16" s="68">
        <v>31700</v>
      </c>
      <c r="I16" s="68">
        <v>0</v>
      </c>
      <c r="J16" s="69">
        <f t="shared" si="0"/>
        <v>31700</v>
      </c>
      <c r="K16" s="70" t="s">
        <v>98</v>
      </c>
      <c r="L16" s="233" t="s">
        <v>106</v>
      </c>
    </row>
    <row r="17" spans="2:14" ht="60.75" customHeight="1" thickBot="1" x14ac:dyDescent="0.25">
      <c r="B17" s="228"/>
      <c r="C17" s="217">
        <v>5</v>
      </c>
      <c r="D17" s="219">
        <v>181094</v>
      </c>
      <c r="E17" s="219" t="s">
        <v>40</v>
      </c>
      <c r="F17" s="221" t="s">
        <v>4</v>
      </c>
      <c r="G17" s="73" t="s">
        <v>77</v>
      </c>
      <c r="H17" s="74">
        <v>1342750</v>
      </c>
      <c r="I17" s="74">
        <v>537100</v>
      </c>
      <c r="J17" s="75">
        <f t="shared" si="0"/>
        <v>805650</v>
      </c>
      <c r="K17" s="90" t="s">
        <v>97</v>
      </c>
      <c r="L17" s="230"/>
    </row>
    <row r="18" spans="2:14" ht="63.6" customHeight="1" thickBot="1" x14ac:dyDescent="0.25">
      <c r="B18" s="228"/>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228"/>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228"/>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228"/>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228"/>
      <c r="C22" s="216">
        <v>11</v>
      </c>
      <c r="D22" s="218">
        <v>269832</v>
      </c>
      <c r="E22" s="218" t="s">
        <v>49</v>
      </c>
      <c r="F22" s="220" t="s">
        <v>11</v>
      </c>
      <c r="G22" s="67" t="s">
        <v>72</v>
      </c>
      <c r="H22" s="68">
        <v>1330082.0900000001</v>
      </c>
      <c r="I22" s="222">
        <v>1510047.5</v>
      </c>
      <c r="J22" s="243">
        <f>+H22+H23-I22</f>
        <v>2161436.9400000004</v>
      </c>
      <c r="K22" s="224" t="s">
        <v>100</v>
      </c>
      <c r="L22" s="235" t="s">
        <v>278</v>
      </c>
      <c r="N22">
        <f>+H22*0.4</f>
        <v>532032.83600000001</v>
      </c>
    </row>
    <row r="23" spans="2:14" ht="45.6" customHeight="1" thickBot="1" x14ac:dyDescent="0.25">
      <c r="B23" s="228"/>
      <c r="C23" s="217"/>
      <c r="D23" s="219"/>
      <c r="E23" s="219"/>
      <c r="F23" s="221"/>
      <c r="G23" s="73" t="s">
        <v>77</v>
      </c>
      <c r="H23" s="74">
        <v>2341402.35</v>
      </c>
      <c r="I23" s="223"/>
      <c r="J23" s="244"/>
      <c r="K23" s="225"/>
      <c r="L23" s="236"/>
      <c r="N23" s="27">
        <f>+I22-N22</f>
        <v>978014.66399999999</v>
      </c>
    </row>
    <row r="24" spans="2:14" ht="30.6" customHeight="1" x14ac:dyDescent="0.2">
      <c r="B24" s="228"/>
      <c r="C24" s="216">
        <v>12</v>
      </c>
      <c r="D24" s="218">
        <v>274698</v>
      </c>
      <c r="E24" s="218" t="s">
        <v>83</v>
      </c>
      <c r="F24" s="220" t="s">
        <v>51</v>
      </c>
      <c r="G24" s="67" t="s">
        <v>95</v>
      </c>
      <c r="H24" s="68">
        <v>30962</v>
      </c>
      <c r="I24" s="68">
        <v>0</v>
      </c>
      <c r="J24" s="69">
        <f t="shared" si="0"/>
        <v>30962</v>
      </c>
      <c r="K24" s="70" t="s">
        <v>88</v>
      </c>
      <c r="L24" s="233" t="s">
        <v>275</v>
      </c>
    </row>
    <row r="25" spans="2:14" ht="42.6" customHeight="1" x14ac:dyDescent="0.2">
      <c r="B25" s="228"/>
      <c r="C25" s="234"/>
      <c r="D25" s="231"/>
      <c r="E25" s="231"/>
      <c r="F25" s="232"/>
      <c r="G25" s="86" t="s">
        <v>72</v>
      </c>
      <c r="H25" s="87">
        <v>911156.6</v>
      </c>
      <c r="I25" s="87">
        <v>1680000</v>
      </c>
      <c r="J25" s="91">
        <f t="shared" si="0"/>
        <v>-768843.4</v>
      </c>
      <c r="K25" s="89" t="s">
        <v>101</v>
      </c>
      <c r="L25" s="229"/>
    </row>
    <row r="26" spans="2:14" ht="36.6" customHeight="1" thickBot="1" x14ac:dyDescent="0.25">
      <c r="B26" s="228"/>
      <c r="C26" s="217"/>
      <c r="D26" s="219"/>
      <c r="E26" s="219"/>
      <c r="F26" s="221"/>
      <c r="G26" s="73" t="s">
        <v>77</v>
      </c>
      <c r="H26" s="74">
        <v>8375698</v>
      </c>
      <c r="I26" s="74">
        <v>5220000</v>
      </c>
      <c r="J26" s="75">
        <f t="shared" si="0"/>
        <v>3155698</v>
      </c>
      <c r="K26" s="72" t="s">
        <v>26</v>
      </c>
      <c r="L26" s="230"/>
    </row>
    <row r="27" spans="2:14" ht="71.25" customHeight="1" thickBot="1" x14ac:dyDescent="0.25">
      <c r="B27" s="228"/>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228"/>
      <c r="C28" s="216">
        <v>14</v>
      </c>
      <c r="D28" s="218">
        <v>273254</v>
      </c>
      <c r="E28" s="218" t="s">
        <v>82</v>
      </c>
      <c r="F28" s="220" t="s">
        <v>56</v>
      </c>
      <c r="G28" s="67" t="s">
        <v>95</v>
      </c>
      <c r="H28" s="68">
        <v>84530</v>
      </c>
      <c r="I28" s="68">
        <v>84530</v>
      </c>
      <c r="J28" s="69">
        <f t="shared" si="0"/>
        <v>0</v>
      </c>
      <c r="K28" s="70" t="s">
        <v>101</v>
      </c>
      <c r="L28" s="71" t="s">
        <v>91</v>
      </c>
    </row>
    <row r="29" spans="2:14" ht="30" customHeight="1" x14ac:dyDescent="0.2">
      <c r="B29" s="228"/>
      <c r="C29" s="234"/>
      <c r="D29" s="231"/>
      <c r="E29" s="231"/>
      <c r="F29" s="232"/>
      <c r="G29" s="86" t="s">
        <v>72</v>
      </c>
      <c r="H29" s="87">
        <v>138122</v>
      </c>
      <c r="I29" s="87">
        <v>0</v>
      </c>
      <c r="J29" s="88">
        <f t="shared" si="0"/>
        <v>138122</v>
      </c>
      <c r="K29" s="89" t="s">
        <v>80</v>
      </c>
      <c r="L29" s="229" t="s">
        <v>271</v>
      </c>
    </row>
    <row r="30" spans="2:14" ht="27" customHeight="1" thickBot="1" x14ac:dyDescent="0.25">
      <c r="B30" s="228"/>
      <c r="C30" s="217"/>
      <c r="D30" s="219"/>
      <c r="E30" s="219"/>
      <c r="F30" s="221"/>
      <c r="G30" s="73" t="s">
        <v>77</v>
      </c>
      <c r="H30" s="74">
        <v>887354</v>
      </c>
      <c r="I30" s="74">
        <v>0</v>
      </c>
      <c r="J30" s="75">
        <f t="shared" si="0"/>
        <v>887354</v>
      </c>
      <c r="K30" s="72" t="s">
        <v>80</v>
      </c>
      <c r="L30" s="230"/>
    </row>
    <row r="31" spans="2:14" ht="51" customHeight="1" thickBot="1" x14ac:dyDescent="0.25">
      <c r="B31" s="228"/>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228"/>
      <c r="C32" s="216">
        <v>16</v>
      </c>
      <c r="D32" s="218">
        <v>292317</v>
      </c>
      <c r="E32" s="218" t="s">
        <v>85</v>
      </c>
      <c r="F32" s="220" t="s">
        <v>60</v>
      </c>
      <c r="G32" s="67" t="s">
        <v>95</v>
      </c>
      <c r="H32" s="68">
        <v>229564</v>
      </c>
      <c r="I32" s="222">
        <v>22000000</v>
      </c>
      <c r="J32" s="240">
        <f>+H32+H33+H34-I32</f>
        <v>-4000000</v>
      </c>
      <c r="K32" s="247" t="s">
        <v>26</v>
      </c>
      <c r="L32" s="233" t="s">
        <v>276</v>
      </c>
    </row>
    <row r="33" spans="2:12" ht="30.6" customHeight="1" x14ac:dyDescent="0.2">
      <c r="B33" s="228"/>
      <c r="C33" s="234"/>
      <c r="D33" s="231"/>
      <c r="E33" s="231"/>
      <c r="F33" s="232"/>
      <c r="G33" s="86" t="s">
        <v>72</v>
      </c>
      <c r="H33" s="87">
        <v>7059782</v>
      </c>
      <c r="I33" s="245"/>
      <c r="J33" s="241"/>
      <c r="K33" s="248"/>
      <c r="L33" s="229"/>
    </row>
    <row r="34" spans="2:12" ht="25.15" customHeight="1" thickBot="1" x14ac:dyDescent="0.25">
      <c r="B34" s="228"/>
      <c r="C34" s="217"/>
      <c r="D34" s="219"/>
      <c r="E34" s="219"/>
      <c r="F34" s="221"/>
      <c r="G34" s="73" t="s">
        <v>77</v>
      </c>
      <c r="H34" s="74">
        <v>10710654</v>
      </c>
      <c r="I34" s="223"/>
      <c r="J34" s="242"/>
      <c r="K34" s="249"/>
      <c r="L34" s="230"/>
    </row>
    <row r="35" spans="2:12" ht="66" customHeight="1" thickBot="1" x14ac:dyDescent="0.25">
      <c r="B35" s="228"/>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228"/>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237" t="s">
        <v>124</v>
      </c>
      <c r="C37" s="216">
        <v>1</v>
      </c>
      <c r="D37" s="218"/>
      <c r="E37" s="218"/>
      <c r="F37" s="220" t="s">
        <v>3</v>
      </c>
      <c r="G37" s="67" t="s">
        <v>95</v>
      </c>
      <c r="H37" s="93">
        <v>16923.28</v>
      </c>
      <c r="I37" s="93">
        <v>0</v>
      </c>
      <c r="J37" s="69">
        <f t="shared" si="0"/>
        <v>16923.28</v>
      </c>
      <c r="K37" s="70" t="s">
        <v>79</v>
      </c>
      <c r="L37" s="233" t="s">
        <v>110</v>
      </c>
    </row>
    <row r="38" spans="2:12" ht="31.15" customHeight="1" thickBot="1" x14ac:dyDescent="0.25">
      <c r="B38" s="237"/>
      <c r="C38" s="217"/>
      <c r="D38" s="219"/>
      <c r="E38" s="219"/>
      <c r="F38" s="221"/>
      <c r="G38" s="73" t="s">
        <v>72</v>
      </c>
      <c r="H38" s="94">
        <v>293806.98</v>
      </c>
      <c r="I38" s="94">
        <v>493595.73</v>
      </c>
      <c r="J38" s="95">
        <f t="shared" si="0"/>
        <v>-199788.75</v>
      </c>
      <c r="K38" s="90" t="s">
        <v>52</v>
      </c>
      <c r="L38" s="230"/>
    </row>
    <row r="39" spans="2:12" ht="36.6" customHeight="1" x14ac:dyDescent="0.2">
      <c r="B39" s="237"/>
      <c r="C39" s="216">
        <v>2</v>
      </c>
      <c r="D39" s="218">
        <v>274896</v>
      </c>
      <c r="E39" s="218" t="s">
        <v>44</v>
      </c>
      <c r="F39" s="220" t="s">
        <v>13</v>
      </c>
      <c r="G39" s="67" t="s">
        <v>95</v>
      </c>
      <c r="H39" s="68">
        <v>33404.28</v>
      </c>
      <c r="I39" s="68">
        <v>60000</v>
      </c>
      <c r="J39" s="96">
        <f t="shared" si="0"/>
        <v>-26595.72</v>
      </c>
      <c r="K39" s="70" t="s">
        <v>52</v>
      </c>
      <c r="L39" s="71" t="s">
        <v>268</v>
      </c>
    </row>
    <row r="40" spans="2:12" ht="33" customHeight="1" x14ac:dyDescent="0.2">
      <c r="B40" s="237"/>
      <c r="C40" s="234"/>
      <c r="D40" s="231"/>
      <c r="E40" s="231"/>
      <c r="F40" s="232"/>
      <c r="G40" s="86" t="s">
        <v>72</v>
      </c>
      <c r="H40" s="87">
        <v>162899.29</v>
      </c>
      <c r="I40" s="87">
        <v>85735.06</v>
      </c>
      <c r="J40" s="88">
        <f t="shared" si="0"/>
        <v>77164.23000000001</v>
      </c>
      <c r="K40" s="89" t="s">
        <v>80</v>
      </c>
      <c r="L40" s="229" t="s">
        <v>105</v>
      </c>
    </row>
    <row r="41" spans="2:12" ht="30" customHeight="1" thickBot="1" x14ac:dyDescent="0.25">
      <c r="B41" s="237"/>
      <c r="C41" s="217"/>
      <c r="D41" s="219"/>
      <c r="E41" s="219"/>
      <c r="F41" s="221"/>
      <c r="G41" s="73" t="s">
        <v>77</v>
      </c>
      <c r="H41" s="74">
        <v>45122.55</v>
      </c>
      <c r="I41" s="74">
        <v>30081.7</v>
      </c>
      <c r="J41" s="75">
        <f t="shared" si="0"/>
        <v>15040.850000000002</v>
      </c>
      <c r="K41" s="72" t="s">
        <v>80</v>
      </c>
      <c r="L41" s="230"/>
    </row>
    <row r="42" spans="2:12" ht="46.15" customHeight="1" thickBot="1" x14ac:dyDescent="0.25">
      <c r="B42" s="237"/>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237"/>
      <c r="C43" s="216">
        <v>4</v>
      </c>
      <c r="D43" s="218">
        <v>180675</v>
      </c>
      <c r="E43" s="218" t="s">
        <v>35</v>
      </c>
      <c r="F43" s="220" t="s">
        <v>14</v>
      </c>
      <c r="G43" s="67" t="s">
        <v>95</v>
      </c>
      <c r="H43" s="68">
        <v>0</v>
      </c>
      <c r="I43" s="68">
        <v>80000</v>
      </c>
      <c r="J43" s="96">
        <f t="shared" si="0"/>
        <v>-80000</v>
      </c>
      <c r="K43" s="70" t="s">
        <v>101</v>
      </c>
      <c r="L43" s="71" t="s">
        <v>111</v>
      </c>
    </row>
    <row r="44" spans="2:12" ht="30.6" customHeight="1" x14ac:dyDescent="0.2">
      <c r="B44" s="237"/>
      <c r="C44" s="234"/>
      <c r="D44" s="231"/>
      <c r="E44" s="231"/>
      <c r="F44" s="232"/>
      <c r="G44" s="86" t="s">
        <v>72</v>
      </c>
      <c r="H44" s="87">
        <v>752839</v>
      </c>
      <c r="I44" s="87">
        <v>150567.79999999999</v>
      </c>
      <c r="J44" s="88">
        <f t="shared" si="0"/>
        <v>602271.19999999995</v>
      </c>
      <c r="K44" s="89" t="s">
        <v>80</v>
      </c>
      <c r="L44" s="229" t="s">
        <v>105</v>
      </c>
    </row>
    <row r="45" spans="2:12" ht="27" customHeight="1" thickBot="1" x14ac:dyDescent="0.25">
      <c r="B45" s="237"/>
      <c r="C45" s="217"/>
      <c r="D45" s="219"/>
      <c r="E45" s="219"/>
      <c r="F45" s="221"/>
      <c r="G45" s="73" t="s">
        <v>77</v>
      </c>
      <c r="H45" s="74">
        <v>259931</v>
      </c>
      <c r="I45" s="74">
        <v>51986.2</v>
      </c>
      <c r="J45" s="75">
        <f t="shared" si="0"/>
        <v>207944.8</v>
      </c>
      <c r="K45" s="72" t="s">
        <v>80</v>
      </c>
      <c r="L45" s="230"/>
    </row>
    <row r="46" spans="2:12" ht="40.5" customHeight="1" x14ac:dyDescent="0.2">
      <c r="B46" s="237"/>
      <c r="C46" s="216">
        <v>5</v>
      </c>
      <c r="D46" s="218">
        <v>180636</v>
      </c>
      <c r="E46" s="218" t="s">
        <v>68</v>
      </c>
      <c r="F46" s="220" t="s">
        <v>59</v>
      </c>
      <c r="G46" s="67" t="s">
        <v>95</v>
      </c>
      <c r="H46" s="68">
        <v>0</v>
      </c>
      <c r="I46" s="68">
        <v>20000</v>
      </c>
      <c r="J46" s="96">
        <f t="shared" si="0"/>
        <v>-20000</v>
      </c>
      <c r="K46" s="70" t="s">
        <v>26</v>
      </c>
      <c r="L46" s="71" t="s">
        <v>112</v>
      </c>
    </row>
    <row r="47" spans="2:12" ht="29.45" customHeight="1" x14ac:dyDescent="0.2">
      <c r="B47" s="237"/>
      <c r="C47" s="234"/>
      <c r="D47" s="231"/>
      <c r="E47" s="231"/>
      <c r="F47" s="232"/>
      <c r="G47" s="86" t="s">
        <v>72</v>
      </c>
      <c r="H47" s="87">
        <v>565261.09</v>
      </c>
      <c r="I47" s="87">
        <v>113052.21799999999</v>
      </c>
      <c r="J47" s="88">
        <f t="shared" si="0"/>
        <v>452208.87199999997</v>
      </c>
      <c r="K47" s="89" t="s">
        <v>80</v>
      </c>
      <c r="L47" s="229" t="s">
        <v>105</v>
      </c>
    </row>
    <row r="48" spans="2:12" ht="33" customHeight="1" thickBot="1" x14ac:dyDescent="0.25">
      <c r="B48" s="237"/>
      <c r="C48" s="217"/>
      <c r="D48" s="219"/>
      <c r="E48" s="219"/>
      <c r="F48" s="221"/>
      <c r="G48" s="73" t="s">
        <v>77</v>
      </c>
      <c r="H48" s="74">
        <v>408170</v>
      </c>
      <c r="I48" s="74">
        <v>81634</v>
      </c>
      <c r="J48" s="75">
        <f t="shared" si="0"/>
        <v>326536</v>
      </c>
      <c r="K48" s="72" t="s">
        <v>80</v>
      </c>
      <c r="L48" s="230"/>
    </row>
    <row r="49" spans="2:12" ht="25.9" customHeight="1" x14ac:dyDescent="0.2">
      <c r="B49" s="237"/>
      <c r="C49" s="216">
        <v>6</v>
      </c>
      <c r="D49" s="218">
        <v>182387</v>
      </c>
      <c r="E49" s="218" t="s">
        <v>34</v>
      </c>
      <c r="F49" s="220" t="s">
        <v>24</v>
      </c>
      <c r="G49" s="67" t="s">
        <v>72</v>
      </c>
      <c r="H49" s="93">
        <v>609383.4</v>
      </c>
      <c r="I49" s="93">
        <v>304691.7</v>
      </c>
      <c r="J49" s="69">
        <f t="shared" si="0"/>
        <v>304691.7</v>
      </c>
      <c r="K49" s="70" t="s">
        <v>26</v>
      </c>
      <c r="L49" s="233" t="s">
        <v>269</v>
      </c>
    </row>
    <row r="50" spans="2:12" ht="24.6" customHeight="1" thickBot="1" x14ac:dyDescent="0.25">
      <c r="B50" s="237"/>
      <c r="C50" s="217"/>
      <c r="D50" s="219"/>
      <c r="E50" s="219"/>
      <c r="F50" s="221"/>
      <c r="G50" s="73" t="s">
        <v>77</v>
      </c>
      <c r="H50" s="94">
        <v>355505</v>
      </c>
      <c r="I50" s="74">
        <v>177152.5</v>
      </c>
      <c r="J50" s="75">
        <f t="shared" si="0"/>
        <v>178352.5</v>
      </c>
      <c r="K50" s="90" t="s">
        <v>26</v>
      </c>
      <c r="L50" s="230"/>
    </row>
    <row r="51" spans="2:12" ht="58.9" customHeight="1" x14ac:dyDescent="0.2">
      <c r="B51" s="237"/>
      <c r="C51" s="216">
        <v>7</v>
      </c>
      <c r="D51" s="218">
        <v>206674</v>
      </c>
      <c r="E51" s="218" t="s">
        <v>36</v>
      </c>
      <c r="F51" s="220" t="s">
        <v>33</v>
      </c>
      <c r="G51" s="67" t="s">
        <v>95</v>
      </c>
      <c r="H51" s="68">
        <v>0</v>
      </c>
      <c r="I51" s="68">
        <v>0</v>
      </c>
      <c r="J51" s="69">
        <f t="shared" si="0"/>
        <v>0</v>
      </c>
      <c r="K51" s="70" t="s">
        <v>52</v>
      </c>
      <c r="L51" s="71" t="s">
        <v>270</v>
      </c>
    </row>
    <row r="52" spans="2:12" ht="26.45" customHeight="1" x14ac:dyDescent="0.2">
      <c r="B52" s="237"/>
      <c r="C52" s="234"/>
      <c r="D52" s="231"/>
      <c r="E52" s="231"/>
      <c r="F52" s="232"/>
      <c r="G52" s="86" t="s">
        <v>72</v>
      </c>
      <c r="H52" s="87">
        <v>871085.88</v>
      </c>
      <c r="I52" s="87">
        <v>0</v>
      </c>
      <c r="J52" s="88">
        <f t="shared" si="0"/>
        <v>871085.88</v>
      </c>
      <c r="K52" s="89" t="s">
        <v>80</v>
      </c>
      <c r="L52" s="229" t="s">
        <v>271</v>
      </c>
    </row>
    <row r="53" spans="2:12" ht="27" customHeight="1" thickBot="1" x14ac:dyDescent="0.25">
      <c r="B53" s="237"/>
      <c r="C53" s="217"/>
      <c r="D53" s="219"/>
      <c r="E53" s="219"/>
      <c r="F53" s="221"/>
      <c r="G53" s="73" t="s">
        <v>77</v>
      </c>
      <c r="H53" s="74">
        <v>233817.3</v>
      </c>
      <c r="I53" s="74">
        <v>0</v>
      </c>
      <c r="J53" s="75">
        <f t="shared" si="0"/>
        <v>233817.3</v>
      </c>
      <c r="K53" s="72" t="s">
        <v>80</v>
      </c>
      <c r="L53" s="230"/>
    </row>
    <row r="54" spans="2:12" ht="35.450000000000003" customHeight="1" x14ac:dyDescent="0.2">
      <c r="B54" s="237"/>
      <c r="C54" s="216">
        <v>8</v>
      </c>
      <c r="D54" s="218">
        <v>214353</v>
      </c>
      <c r="E54" s="218" t="s">
        <v>39</v>
      </c>
      <c r="F54" s="220" t="s">
        <v>16</v>
      </c>
      <c r="G54" s="67" t="s">
        <v>95</v>
      </c>
      <c r="H54" s="68">
        <v>14712.3</v>
      </c>
      <c r="I54" s="68">
        <v>70000</v>
      </c>
      <c r="J54" s="96">
        <f t="shared" si="0"/>
        <v>-55287.7</v>
      </c>
      <c r="K54" s="70" t="s">
        <v>52</v>
      </c>
      <c r="L54" s="71" t="s">
        <v>87</v>
      </c>
    </row>
    <row r="55" spans="2:12" ht="31.15" customHeight="1" x14ac:dyDescent="0.2">
      <c r="B55" s="237"/>
      <c r="C55" s="234"/>
      <c r="D55" s="231"/>
      <c r="E55" s="231"/>
      <c r="F55" s="232"/>
      <c r="G55" s="86" t="s">
        <v>72</v>
      </c>
      <c r="H55" s="87">
        <v>450124</v>
      </c>
      <c r="I55" s="87">
        <v>0</v>
      </c>
      <c r="J55" s="88">
        <f t="shared" si="0"/>
        <v>450124</v>
      </c>
      <c r="K55" s="89" t="s">
        <v>80</v>
      </c>
      <c r="L55" s="229" t="s">
        <v>271</v>
      </c>
    </row>
    <row r="56" spans="2:12" ht="33.6" customHeight="1" thickBot="1" x14ac:dyDescent="0.25">
      <c r="B56" s="237"/>
      <c r="C56" s="217"/>
      <c r="D56" s="219"/>
      <c r="E56" s="219"/>
      <c r="F56" s="221"/>
      <c r="G56" s="73" t="s">
        <v>77</v>
      </c>
      <c r="H56" s="74">
        <v>176863.5</v>
      </c>
      <c r="I56" s="74">
        <v>0</v>
      </c>
      <c r="J56" s="88">
        <f t="shared" si="0"/>
        <v>176863.5</v>
      </c>
      <c r="K56" s="72" t="s">
        <v>80</v>
      </c>
      <c r="L56" s="230"/>
    </row>
    <row r="57" spans="2:12" ht="53.25" customHeight="1" x14ac:dyDescent="0.2">
      <c r="B57" s="237"/>
      <c r="C57" s="216">
        <v>9</v>
      </c>
      <c r="D57" s="218">
        <v>214671</v>
      </c>
      <c r="E57" s="218" t="s">
        <v>38</v>
      </c>
      <c r="F57" s="220" t="s">
        <v>15</v>
      </c>
      <c r="G57" s="67" t="s">
        <v>95</v>
      </c>
      <c r="H57" s="68">
        <v>0</v>
      </c>
      <c r="I57" s="68">
        <v>0</v>
      </c>
      <c r="J57" s="69">
        <f t="shared" si="0"/>
        <v>0</v>
      </c>
      <c r="K57" s="70" t="s">
        <v>52</v>
      </c>
      <c r="L57" s="71" t="s">
        <v>272</v>
      </c>
    </row>
    <row r="58" spans="2:12" ht="30.6" customHeight="1" x14ac:dyDescent="0.2">
      <c r="B58" s="237"/>
      <c r="C58" s="234"/>
      <c r="D58" s="231"/>
      <c r="E58" s="231"/>
      <c r="F58" s="232"/>
      <c r="G58" s="86" t="s">
        <v>72</v>
      </c>
      <c r="H58" s="87">
        <v>981340.33</v>
      </c>
      <c r="I58" s="87">
        <v>196268.06599999999</v>
      </c>
      <c r="J58" s="88">
        <f t="shared" si="0"/>
        <v>785072.26399999997</v>
      </c>
      <c r="K58" s="89" t="s">
        <v>80</v>
      </c>
      <c r="L58" s="229" t="s">
        <v>105</v>
      </c>
    </row>
    <row r="59" spans="2:12" ht="31.9" customHeight="1" thickBot="1" x14ac:dyDescent="0.25">
      <c r="B59" s="237"/>
      <c r="C59" s="217"/>
      <c r="D59" s="219"/>
      <c r="E59" s="219"/>
      <c r="F59" s="221"/>
      <c r="G59" s="73" t="s">
        <v>77</v>
      </c>
      <c r="H59" s="74">
        <v>47901.16</v>
      </c>
      <c r="I59" s="74">
        <v>9580.2320000000018</v>
      </c>
      <c r="J59" s="75">
        <f t="shared" si="0"/>
        <v>38320.928</v>
      </c>
      <c r="K59" s="72" t="s">
        <v>80</v>
      </c>
      <c r="L59" s="230"/>
    </row>
    <row r="60" spans="2:12" ht="45.6" customHeight="1" x14ac:dyDescent="0.2">
      <c r="B60" s="237"/>
      <c r="C60" s="216">
        <v>10</v>
      </c>
      <c r="D60" s="218">
        <v>216096</v>
      </c>
      <c r="E60" s="218" t="s">
        <v>37</v>
      </c>
      <c r="F60" s="220" t="s">
        <v>27</v>
      </c>
      <c r="G60" s="67" t="s">
        <v>95</v>
      </c>
      <c r="H60" s="68">
        <v>0</v>
      </c>
      <c r="I60" s="68">
        <v>65213.88</v>
      </c>
      <c r="J60" s="96">
        <f t="shared" si="0"/>
        <v>-65213.88</v>
      </c>
      <c r="K60" s="70" t="s">
        <v>79</v>
      </c>
      <c r="L60" s="71" t="s">
        <v>89</v>
      </c>
    </row>
    <row r="61" spans="2:12" ht="30.6" customHeight="1" x14ac:dyDescent="0.2">
      <c r="B61" s="237"/>
      <c r="C61" s="234"/>
      <c r="D61" s="231"/>
      <c r="E61" s="231"/>
      <c r="F61" s="232"/>
      <c r="G61" s="86" t="s">
        <v>72</v>
      </c>
      <c r="H61" s="87">
        <v>692781.71</v>
      </c>
      <c r="I61" s="87">
        <v>138556.342</v>
      </c>
      <c r="J61" s="88">
        <f t="shared" si="0"/>
        <v>554225.36800000002</v>
      </c>
      <c r="K61" s="89" t="s">
        <v>80</v>
      </c>
      <c r="L61" s="229" t="s">
        <v>113</v>
      </c>
    </row>
    <row r="62" spans="2:12" ht="31.15" customHeight="1" thickBot="1" x14ac:dyDescent="0.25">
      <c r="B62" s="237"/>
      <c r="C62" s="217"/>
      <c r="D62" s="219"/>
      <c r="E62" s="219"/>
      <c r="F62" s="221"/>
      <c r="G62" s="73" t="s">
        <v>77</v>
      </c>
      <c r="H62" s="74">
        <v>243577.8</v>
      </c>
      <c r="I62" s="74">
        <v>48715.56</v>
      </c>
      <c r="J62" s="75">
        <f t="shared" si="0"/>
        <v>194862.24</v>
      </c>
      <c r="K62" s="72" t="s">
        <v>80</v>
      </c>
      <c r="L62" s="230"/>
    </row>
    <row r="63" spans="2:12" ht="41.45" customHeight="1" x14ac:dyDescent="0.2">
      <c r="B63" s="237"/>
      <c r="C63" s="216">
        <v>11</v>
      </c>
      <c r="D63" s="218">
        <v>226585</v>
      </c>
      <c r="E63" s="218" t="s">
        <v>43</v>
      </c>
      <c r="F63" s="220" t="s">
        <v>17</v>
      </c>
      <c r="G63" s="67" t="s">
        <v>95</v>
      </c>
      <c r="H63" s="68">
        <v>19541.52</v>
      </c>
      <c r="I63" s="68">
        <v>70000</v>
      </c>
      <c r="J63" s="96">
        <f t="shared" si="0"/>
        <v>-50458.479999999996</v>
      </c>
      <c r="K63" s="70" t="s">
        <v>101</v>
      </c>
      <c r="L63" s="71" t="s">
        <v>114</v>
      </c>
    </row>
    <row r="64" spans="2:12" ht="28.15" customHeight="1" x14ac:dyDescent="0.2">
      <c r="B64" s="237"/>
      <c r="C64" s="234"/>
      <c r="D64" s="231"/>
      <c r="E64" s="231"/>
      <c r="F64" s="232"/>
      <c r="G64" s="86" t="s">
        <v>72</v>
      </c>
      <c r="H64" s="87">
        <v>745563.05</v>
      </c>
      <c r="I64" s="87">
        <v>0</v>
      </c>
      <c r="J64" s="88">
        <f t="shared" si="0"/>
        <v>745563.05</v>
      </c>
      <c r="K64" s="89" t="s">
        <v>80</v>
      </c>
      <c r="L64" s="229" t="s">
        <v>271</v>
      </c>
    </row>
    <row r="65" spans="2:12" ht="33.6" customHeight="1" thickBot="1" x14ac:dyDescent="0.25">
      <c r="B65" s="237"/>
      <c r="C65" s="217"/>
      <c r="D65" s="219"/>
      <c r="E65" s="219"/>
      <c r="F65" s="221"/>
      <c r="G65" s="73" t="s">
        <v>77</v>
      </c>
      <c r="H65" s="74">
        <v>21992.36</v>
      </c>
      <c r="I65" s="74">
        <v>0</v>
      </c>
      <c r="J65" s="75">
        <f t="shared" si="0"/>
        <v>21992.36</v>
      </c>
      <c r="K65" s="72" t="s">
        <v>80</v>
      </c>
      <c r="L65" s="230"/>
    </row>
    <row r="66" spans="2:12" ht="67.5" customHeight="1" thickBot="1" x14ac:dyDescent="0.25">
      <c r="B66" s="237"/>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237"/>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237"/>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238"/>
      <c r="C69" s="239"/>
      <c r="D69" s="239"/>
      <c r="E69" s="239"/>
      <c r="F69" s="246" t="s">
        <v>21</v>
      </c>
      <c r="G69" s="99" t="s">
        <v>95</v>
      </c>
      <c r="H69" s="100">
        <v>90000</v>
      </c>
      <c r="I69" s="100">
        <v>90000</v>
      </c>
      <c r="J69" s="101">
        <f t="shared" si="0"/>
        <v>0</v>
      </c>
      <c r="K69" s="102" t="s">
        <v>61</v>
      </c>
      <c r="L69" s="103" t="s">
        <v>120</v>
      </c>
    </row>
    <row r="70" spans="2:12" s="16" customFormat="1" ht="35.450000000000003" customHeight="1" x14ac:dyDescent="0.2">
      <c r="B70" s="238"/>
      <c r="C70" s="238"/>
      <c r="D70" s="238"/>
      <c r="E70" s="238"/>
      <c r="F70" s="232"/>
      <c r="G70" s="86" t="s">
        <v>72</v>
      </c>
      <c r="H70" s="87">
        <v>3482871.99</v>
      </c>
      <c r="I70" s="87">
        <v>3482871.99</v>
      </c>
      <c r="J70" s="88">
        <f>+H70-I70</f>
        <v>0</v>
      </c>
      <c r="K70" s="89" t="s">
        <v>61</v>
      </c>
      <c r="L70" s="104" t="s">
        <v>118</v>
      </c>
    </row>
    <row r="71" spans="2:12" ht="84" customHeight="1" x14ac:dyDescent="0.2">
      <c r="B71" s="238"/>
      <c r="C71" s="238"/>
      <c r="D71" s="238"/>
      <c r="E71" s="238"/>
      <c r="F71" s="232"/>
      <c r="G71" s="86" t="s">
        <v>77</v>
      </c>
      <c r="H71" s="87">
        <v>14309029.550000001</v>
      </c>
      <c r="I71" s="87">
        <v>15960588.26</v>
      </c>
      <c r="J71" s="91">
        <f>+H71-I71</f>
        <v>-1651558.709999999</v>
      </c>
      <c r="K71" s="84" t="s">
        <v>61</v>
      </c>
      <c r="L71" s="85" t="s">
        <v>119</v>
      </c>
    </row>
    <row r="72" spans="2:12" ht="46.15" customHeight="1" x14ac:dyDescent="0.2">
      <c r="B72" s="238"/>
      <c r="C72" s="238"/>
      <c r="D72" s="238"/>
      <c r="E72" s="238"/>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238"/>
      <c r="C73" s="238"/>
      <c r="D73" s="238"/>
      <c r="E73" s="238"/>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L29:L30"/>
    <mergeCell ref="L64:L65"/>
    <mergeCell ref="F69:F71"/>
    <mergeCell ref="L52:L53"/>
    <mergeCell ref="L55:L56"/>
    <mergeCell ref="L32:L34"/>
    <mergeCell ref="L37:L38"/>
    <mergeCell ref="L61:L62"/>
    <mergeCell ref="L40:L41"/>
    <mergeCell ref="K32:K34"/>
    <mergeCell ref="B37:B68"/>
    <mergeCell ref="B69:E73"/>
    <mergeCell ref="J32:J34"/>
    <mergeCell ref="J22:J23"/>
    <mergeCell ref="C57:C59"/>
    <mergeCell ref="D57:D59"/>
    <mergeCell ref="E57:E59"/>
    <mergeCell ref="F60:F62"/>
    <mergeCell ref="F57:F59"/>
    <mergeCell ref="E51:E53"/>
    <mergeCell ref="F46:F48"/>
    <mergeCell ref="C49:C50"/>
    <mergeCell ref="D49:D50"/>
    <mergeCell ref="E49:E50"/>
    <mergeCell ref="F49:F50"/>
    <mergeCell ref="C39:C41"/>
    <mergeCell ref="D39:D41"/>
    <mergeCell ref="E39:E41"/>
    <mergeCell ref="F39:F41"/>
    <mergeCell ref="C43:C45"/>
    <mergeCell ref="D43:D45"/>
    <mergeCell ref="E43:E45"/>
    <mergeCell ref="F43:F45"/>
    <mergeCell ref="I32:I34"/>
    <mergeCell ref="L16:L17"/>
    <mergeCell ref="L22:L23"/>
    <mergeCell ref="L24:L26"/>
    <mergeCell ref="L44:L45"/>
    <mergeCell ref="L47:L48"/>
    <mergeCell ref="L49:L50"/>
    <mergeCell ref="C63:C65"/>
    <mergeCell ref="D63:D65"/>
    <mergeCell ref="E63:E65"/>
    <mergeCell ref="F63:F65"/>
    <mergeCell ref="C60:C62"/>
    <mergeCell ref="D60:D62"/>
    <mergeCell ref="E60:E62"/>
    <mergeCell ref="C51:C53"/>
    <mergeCell ref="D51:D53"/>
    <mergeCell ref="F51:F53"/>
    <mergeCell ref="C54:C56"/>
    <mergeCell ref="D54:D56"/>
    <mergeCell ref="E54:E56"/>
    <mergeCell ref="F54:F56"/>
    <mergeCell ref="C46:C48"/>
    <mergeCell ref="D46:D48"/>
    <mergeCell ref="E46:E48"/>
    <mergeCell ref="L58:L59"/>
    <mergeCell ref="C37:C38"/>
    <mergeCell ref="D37:D38"/>
    <mergeCell ref="E37:E38"/>
    <mergeCell ref="F37:F38"/>
    <mergeCell ref="C32:C34"/>
    <mergeCell ref="D32:D34"/>
    <mergeCell ref="E32:E34"/>
    <mergeCell ref="F32:F34"/>
    <mergeCell ref="C28:C30"/>
    <mergeCell ref="D28:D30"/>
    <mergeCell ref="E28:E30"/>
    <mergeCell ref="F28:F30"/>
    <mergeCell ref="B2:L2"/>
    <mergeCell ref="B3:L3"/>
    <mergeCell ref="C6:C7"/>
    <mergeCell ref="D6:D7"/>
    <mergeCell ref="E6:E7"/>
    <mergeCell ref="F6:F7"/>
    <mergeCell ref="B6:B36"/>
    <mergeCell ref="D12:D13"/>
    <mergeCell ref="E12:E13"/>
    <mergeCell ref="F12:F13"/>
    <mergeCell ref="L10:L11"/>
    <mergeCell ref="E9:E11"/>
    <mergeCell ref="F9:F11"/>
    <mergeCell ref="L12:L13"/>
    <mergeCell ref="D9:D11"/>
    <mergeCell ref="C9:C11"/>
    <mergeCell ref="C12:C13"/>
    <mergeCell ref="F16:F17"/>
    <mergeCell ref="E16:E17"/>
    <mergeCell ref="C24:C26"/>
    <mergeCell ref="D24:D26"/>
    <mergeCell ref="E24:E26"/>
    <mergeCell ref="F24:F26"/>
    <mergeCell ref="L14:L15"/>
    <mergeCell ref="C14:C15"/>
    <mergeCell ref="D14:D15"/>
    <mergeCell ref="E14:E15"/>
    <mergeCell ref="F14:F15"/>
    <mergeCell ref="C16:C17"/>
    <mergeCell ref="D16:D17"/>
    <mergeCell ref="I22:I23"/>
    <mergeCell ref="K22:K23"/>
    <mergeCell ref="C22:C23"/>
    <mergeCell ref="D22:D23"/>
    <mergeCell ref="E22:E23"/>
    <mergeCell ref="F22:F23"/>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Bramon Esterripa Elena Maria</cp:lastModifiedBy>
  <cp:lastPrinted>2017-02-16T17:06:10Z</cp:lastPrinted>
  <dcterms:created xsi:type="dcterms:W3CDTF">2015-02-11T22:58:53Z</dcterms:created>
  <dcterms:modified xsi:type="dcterms:W3CDTF">2017-02-17T20:28:31Z</dcterms:modified>
</cp:coreProperties>
</file>