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sonia.zavaleta\Documents\CEABE 2021\PORTAL DE TRANSPARENCIA 2021\PORTAL DE TRASNAPRENCIA JULIO,AGOSTO, SET Y OCTUBRE 2021\LOCADORES DE SERVICIOS NO PERSONALES\"/>
    </mc:Choice>
  </mc:AlternateContent>
  <bookViews>
    <workbookView xWindow="0" yWindow="0" windowWidth="21600" windowHeight="8235" activeTab="3"/>
  </bookViews>
  <sheets>
    <sheet name="JUL" sheetId="1" r:id="rId1"/>
    <sheet name="AGO" sheetId="4" r:id="rId2"/>
    <sheet name="SET" sheetId="3" r:id="rId3"/>
    <sheet name="OCT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2" l="1"/>
  <c r="F116" i="2"/>
  <c r="F115" i="2"/>
  <c r="F114" i="2"/>
  <c r="F113" i="2"/>
  <c r="F112" i="2"/>
  <c r="F111" i="2"/>
  <c r="F110" i="2"/>
  <c r="F108" i="2"/>
  <c r="F107" i="2"/>
  <c r="F106" i="2"/>
  <c r="F105" i="2"/>
  <c r="F103" i="2"/>
  <c r="F102" i="2"/>
  <c r="F100" i="2"/>
  <c r="F99" i="2"/>
  <c r="F98" i="2"/>
  <c r="F91" i="2"/>
  <c r="F90" i="2"/>
  <c r="F87" i="2"/>
  <c r="F86" i="2"/>
  <c r="F85" i="2"/>
  <c r="F84" i="2"/>
  <c r="F82" i="2"/>
  <c r="F81" i="2"/>
  <c r="F80" i="2"/>
  <c r="F78" i="2"/>
  <c r="F77" i="2"/>
  <c r="F76" i="2"/>
  <c r="F73" i="2"/>
  <c r="F71" i="2"/>
  <c r="F70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8" i="2"/>
  <c r="F37" i="2"/>
  <c r="F36" i="2"/>
  <c r="F35" i="2"/>
  <c r="F34" i="2"/>
  <c r="F33" i="2"/>
  <c r="F32" i="2"/>
  <c r="F26" i="2"/>
  <c r="F25" i="2"/>
  <c r="F23" i="2"/>
  <c r="F19" i="2"/>
  <c r="F18" i="2"/>
  <c r="F17" i="2"/>
  <c r="F16" i="2"/>
  <c r="F14" i="2"/>
</calcChain>
</file>

<file path=xl/sharedStrings.xml><?xml version="1.0" encoding="utf-8"?>
<sst xmlns="http://schemas.openxmlformats.org/spreadsheetml/2006/main" count="1056" uniqueCount="494">
  <si>
    <t>RELACIÓN DE PERSONAS CONTRATADAS POR LOCACIÓN DE SERVICIOS</t>
  </si>
  <si>
    <r>
      <t xml:space="preserve">ENTIDAD: </t>
    </r>
    <r>
      <rPr>
        <sz val="11"/>
        <color theme="1"/>
        <rFont val="Calibri"/>
        <family val="2"/>
        <scheme val="minor"/>
      </rPr>
      <t>ESSALUD</t>
    </r>
  </si>
  <si>
    <r>
      <t xml:space="preserve">ORGANO DESCONCERTADO: </t>
    </r>
    <r>
      <rPr>
        <sz val="11"/>
        <color theme="1"/>
        <rFont val="Calibri"/>
        <family val="2"/>
        <scheme val="minor"/>
      </rPr>
      <t>CENTRAL DE ABASTECIMIENTO DE BIENES ESTRATÉGICOS</t>
    </r>
  </si>
  <si>
    <t>PERIODO</t>
  </si>
  <si>
    <t>Nº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</si>
  <si>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</si>
  <si>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</si>
  <si>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</si>
  <si>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</si>
  <si>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</si>
  <si>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</si>
  <si>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</si>
  <si>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JULIO</t>
  </si>
  <si>
    <t>HERRERA ESCUDERO ROXANA</t>
  </si>
  <si>
    <t xml:space="preserve"> CONTRATACION DE SERVICIO DE UN ESPECIALISTA (III) EN ANALISIS DE REQUERIMIENTOS, EVALUACION TECNICA Y ESTIMACION DE NECESIDADES DE P RODUCTOS FARMACEUTICOS PARA LA SUBGERENCIA DE DETERMINACION DE NEC</t>
  </si>
  <si>
    <t>01.07.2021</t>
  </si>
  <si>
    <t>28.09.2021</t>
  </si>
  <si>
    <t>DIAZ VARGAS MARLON MANUEL</t>
  </si>
  <si>
    <t xml:space="preserve"> CONTRATACION DE SERVICIO DE UN ESPECIALISTA (I) EN ANALISIS DE REQUERIMIENTOS, EVALUACION TECNICA Y ESTIMACION DE NECESIDADES DE PRO DUCTOS FARMACEUTICOS PARA LA SUBGERENCIA DE DETERMINACION DE NECES</t>
  </si>
  <si>
    <t>ROJAS SOLIS ELIANA DEL PILAR</t>
  </si>
  <si>
    <t xml:space="preserve"> CONTRATACION DE SERVICIO DE UN ESPECIALISTA LEGAL (II) PARA LA OFICINA DE ASESORIA LEGAL DEL CEABE. DEPENDENCIA: CEABE-OFICINA DE ASESORIA LEGAL. SOLPED: 11154068 SEGÚN LOS TERMINOS DE REFERENCIA. EN</t>
  </si>
  <si>
    <t>LLANTOY CCOA ROBERTO</t>
  </si>
  <si>
    <t xml:space="preserve"> CONTRATACION DE SERVICIO DE UN ESPECIALISTA (II) EN ANALISIS DE REQUERIMIENTOS, REDISTRIBUCION, EVALUACION Y OPINION TECNICA DE EQUI PAMIENTO MEDICO/BIOMEDICO PARA LA SUBGERENCIA DE DETERMINACION DE</t>
  </si>
  <si>
    <t>MELGAREJO ACUÑA LUZ ROSSMERI</t>
  </si>
  <si>
    <t xml:space="preserve"> CONTRATACION DE SERVICIO DE UN ESPECIALISTA (I) EN EVALUACION TECNICA, ANALISIS DE ESTIMACION Y DETERMINACION DE NECESIDADES DE DISPOSITIVOS MEDICOS PARA LA SUBGERENCIA DE DETERMINACION DE NECESIDADE</t>
  </si>
  <si>
    <t>BARRIOS RAMOS PAMELA VICTORIA</t>
  </si>
  <si>
    <t xml:space="preserve"> CONTRATACION DE SERVICIO DE UN ESPECIALISTA (II) EN EVALUACION TECNICA, ANALISIS DE ESTIMACION Y DETERMINACION DE NECESIDADES DE DISPOSITIVOS MEDICOS PARA LA SUBGERENCIA DE DETERMINACION DE NECESIDAD</t>
  </si>
  <si>
    <t>CONDORI QUISPE RENE NELSON</t>
  </si>
  <si>
    <t xml:space="preserve"> CONTRATACION DE SERVICIO DE UN ESPECIALISTA (I) EN ANALISIS DE REQUERIMIENTOS, REDISTRIBUCION, EVALUACION Y OPINION TECNICA DE EQUIP AMIENTO MEDICO/BIOMEDICO PARA LA SUBGERENCIA DE DETERMINACION DE N</t>
  </si>
  <si>
    <t>MONZON VEGA LISBETH</t>
  </si>
  <si>
    <t xml:space="preserve"> CONTRATACION DE SERVICIO DE UN ESPECIALISTA (IV) EN ANALISIS DE REQUERIMIENTOS, EVALUACION TECNICA Y ESTIMACION DE NECESIDADES DE PR ODUCTOS FARMACEUTICOS PARA LA SUBGERENCIA DE DETERMINACION DE NECE</t>
  </si>
  <si>
    <t>ACUACHE PISCONTE JACKELINE ROS</t>
  </si>
  <si>
    <t xml:space="preserve"> CONTRATACION DE SERVICIO DE UN ESPECIALISTA (II) EN ANALISIS DE REQUERIMIENTOS, EVALUACION TECNICA Y ESTIMACION DE NECESIDADES DE PR ODUCTOS FARMACEUTICOS PARA LA SUBGERENCIA DE DETERMINACION DE NECE</t>
  </si>
  <si>
    <t>LLANGE SAYAN LORENA JULISSA</t>
  </si>
  <si>
    <t xml:space="preserve"> CONTRATACION DE SERVICIO DE GESTION DOCUMENTAL PARA COORDINACION, TRAMITE Y SEGUIMIENTO DE LA INFORMACION DE LA SUBGERENCIA DE DETER MINACION DE NECESIDADES Y CONTROL DE PRODUCTOS FARMACEUTICOS DE LA</t>
  </si>
  <si>
    <t>PALOMINO DE LA CRUZ IRVINS CAR</t>
  </si>
  <si>
    <t xml:space="preserve"> CONTRATACION DE SERVICIO DE UN ESPECIALISTA LEGAL (IV) PARA LA OFICINA DE ASESORIA LEGAL DEL CEABE. DEPENDENCIA: CEABE-OFICINA DE ASESORIA LEGAL. SOLPED: 11154074 SEGÚN LOS TERMINOS DE REFERENCIA. EN</t>
  </si>
  <si>
    <t>PALACIOS TRILLO LILIANA ALBINA</t>
  </si>
  <si>
    <t xml:space="preserve"> CONTRATACION DE SERVICIO DE UN BACHILLER EN DERECHO Y CIENCIAS POLITICAS PARA LA OFICINA DE ASESORIA LEGAL DE LA CENTRAL DE ABASTECIMIENTO DE BIENES ESTRATEGICOS. DEPENDENCIA: CEABE-OFICINA DE ASESOR</t>
  </si>
  <si>
    <t>ALEJOS MARIÑOS DENNYS ANGELICA</t>
  </si>
  <si>
    <t xml:space="preserve"> CONTRATACION DE SERVICIO DE UN PROFESIONAL (I) PARA SUPERVISION Y CONTROL DE LAS REDES DE SEGUIMIENTO DEL ABASTECIMIENTO DE LOS BIENES ADMINISTRADOS POR LA GERENCIA DE ESTIMACION Y CONTROL DE BIENES</t>
  </si>
  <si>
    <t>QUISPE HILARES KIT ANTHONY</t>
  </si>
  <si>
    <t xml:space="preserve"> CONTRATACION DE UNA PERSONA DE APOYO A LA ORGANIZACION DEL ACERVO DOCUMENTARIO DE LA CENTRAL DE ABASTECIMIENTO DE BIENES ESTRATEGICOS. DEPENDENCIA: CEABE-OFICINA DE ADMINISTRACION. SOLPED: 11154103 S</t>
  </si>
  <si>
    <t>NAVARRO CHAUPIN ERIK RUBEN</t>
  </si>
  <si>
    <t xml:space="preserve"> CONTRATACION DE SERVICIO DE UNA PERSONA PARA EL ACERVO DOCUMENTARIO PARA LA OFICINA DE ADMINISTRACION DE LA CENTRAL DE ABASTECIMIENTO DE BIENES ESTRATEGICOS. DEPENDENCIA: CEABE-OFICINA DE ADMINISTRAC</t>
  </si>
  <si>
    <t>VALDIVIA FRANCO KATIA CECILIA</t>
  </si>
  <si>
    <t xml:space="preserve"> CONTRATACION DE SERVICIO DE GESTION PARA LA COORDINACION, TRAMITE Y SEGUIMIENTO DE LA INFORMACION PARA LA GERENCIA DE ESTIMACION Y CONTROL DE BIENES ESTRATEGICOS. DEPENDENCIA: CEABE-GERENCIA DE ESTIM</t>
  </si>
  <si>
    <t>NOVOA RUIZ ANGHELA FRANCHESCA</t>
  </si>
  <si>
    <t xml:space="preserve"> CONTRATACION DE SERVICIO DE UN PROFESIONAL (V) PARA SUPERVISION Y CONTROL DE LAS REDES Y SEGUIMIENTO DEL ABASTECIMIENTO DE LOS BIENES ADMINISTRADOS POR LA GERENCIA DE ESTIMACION Y CONTROL DE BIENES D</t>
  </si>
  <si>
    <t>LIMO OTERO YVONNE GRACIELA DEL</t>
  </si>
  <si>
    <t xml:space="preserve"> CONTRATACION DE SERVICIO DE PERSONA NATURAL PARA EL DESPACHO DE LA DOCUMENTACION DE LA GERENCIA CENTRAL DE ABASTECIMIENTO DE BIENES ESTRATEGICOS-CEABE. DEPENDENCIA: CEABE-GERENCIA CEABE. SOLPED: 1115</t>
  </si>
  <si>
    <t>BOCANEGRA GARCIA MILAGRO DEL R</t>
  </si>
  <si>
    <t xml:space="preserve"> CONTRATACIÓN DEL SERVICIO DE UN ESPECIALISTA (III) EN EVALUACION TECNICA, ANALISIS DE ESTIMACION Y DETERMINACION DE NECESIDADES DE D ISPOSITIVOS MÉDICOS PARA LA SUBGERENCIA DE DETERMINACIÓN DE NECESI</t>
  </si>
  <si>
    <t>ORDINOLA AGUILAR KAREN VALENTI</t>
  </si>
  <si>
    <t xml:space="preserve"> CONTRATACIÓN DEL SERVICIO ESPECIALIZADO PARA LA EJECUCION DE LAS ACTIVIDADES ADMINISTRATIVAS Y LOGÍSTICAS DE LA OFICINA DE ADMINISTRACIÒN DE LA CENTRAL DE ABASTECIMIENTO DE BIENES ESTRATEGICOS ? CEAB</t>
  </si>
  <si>
    <t>CORTEZ CHIOTTI ABIGAIL GRACIEL</t>
  </si>
  <si>
    <t xml:space="preserve"> CONTRATACION DE SERVICIO ASISTENTE ADMINISTRATIVO PARA LA OFICINA DE ADMINISTRACION DE LA CENTRAL DE ABASTECIMIENTO DE BIENES ESTRATEGICOS. DEPENDENCIA: CEABE-OFICINA DE ADMINISTRACION. SOLPED: 11154</t>
  </si>
  <si>
    <t>RODRIGUEZ GARCIA IBETT</t>
  </si>
  <si>
    <t xml:space="preserve"> CONTRATACION DE SERVICIO DE GESTION DOCUMENTAL PARA COORDINACION, TRAMITE Y SEGUIMIENTO DE LA INFORMACION DE LA SUB GERENCIA DE DETE RMINACION DE NECESIDADES Y CONTROL DE DISPOSITIVOS MEDICOS Y EQUIP</t>
  </si>
  <si>
    <t>APON MEDINA YAJAIRA DE YANIRA</t>
  </si>
  <si>
    <t xml:space="preserve"> CONTRATACIÓN DEL SERVICIO APOYO ADMINISTRATIVO PARA LA OFICINA DE ADMINISTRACION DE LA CENTRAL DE ABASTECIMIENTO DE BIENES ESTRATÉGICOS DEPENDENCIA: CEABE SOLICITUD DE PEDIDO:11154139 SEGÚN LOS TERMI</t>
  </si>
  <si>
    <t>05.07.2021</t>
  </si>
  <si>
    <t>30.09.2021</t>
  </si>
  <si>
    <t>MUÑANTE CARPIO JAVIER FORTUNAT</t>
  </si>
  <si>
    <t xml:space="preserve"> CONTRATACION DEL SERVICIO PROFESIONAL PARA EL SEGUIMIENTO Y CONTROL DEL PROCESO DE LAS CONTRATACIONES DESARROLLADAS POR LA GERENCIA CENTRAL DE ABASTECIMIENTO DE BIENES ESTRATEGICOS DEPENDENCIA: CEABE</t>
  </si>
  <si>
    <t>ESPEJO IBAÑEZ NEILL RONNIE</t>
  </si>
  <si>
    <t xml:space="preserve"> CONTRATACIÓN DEL SERVICIO DE UN PROFESIONAL (VI) PARA LA SUPERVISIÓN Y CONTROL DE LAS REDES Y SEGUIMIENTO DEL ABASTECIMIENTO DE LOS BIENES ADMINISTRADOS POR LA GERENCIA DE ESTIMACIÓN Y CONTROL DE BIE</t>
  </si>
  <si>
    <t>SALDAÑA LASTRA RONI</t>
  </si>
  <si>
    <t xml:space="preserve"> CONTRATACIÓN DEL SERVICIO DE UN PROFESIONAL (II) PARA LA SUPERVISIÓN Y CONTROL DE LAS REDES Y SEGUIMIENTO DEL ABASTECIMIENTO DE LOS BIENES ADMINISTRADOS POR LA GERENCIA DE ESTIMACIÓN Y CONTROL DE BIE</t>
  </si>
  <si>
    <t>GARCIA MALDONADO MARIA DEL ROS</t>
  </si>
  <si>
    <t xml:space="preserve"> CONTRATACION DE SERVICIO DE UN ESPECIALISTA EN CONTRATACIONES PARA LA SUBGERENCIA DE ADQUISICION Y EJECUCION CONTRACTUAL DE LA CENTRAL DE ABASTECIMIENTO DE BIENES ESTRATEGICOS. DEPENDENCIA: CEABE-SUB</t>
  </si>
  <si>
    <t>02.07.2021</t>
  </si>
  <si>
    <t>29.09.2021</t>
  </si>
  <si>
    <t>MENDOZA YACTAYO CARMEN DEL PIL</t>
  </si>
  <si>
    <t>AREVALO HUAMANI ROSA LISIDEY</t>
  </si>
  <si>
    <t xml:space="preserve"> CONTRATACION DE SERVICIO DE UN ESPECIALISTA EN LA COORDINACION DE LOS PROCEDIMIENTOS DE SELECCION PARA LA SUBGERENCIA DE ADQUISICION Y EJECUCION CONTRACTUAL DE LA GERENCIA DE ADQUISICIONES DE BIENES</t>
  </si>
  <si>
    <t>POLANCO ZEVALLOS JORGE PACIFIC</t>
  </si>
  <si>
    <t>HUERTAS RAMOS CECILIA FABIOLA</t>
  </si>
  <si>
    <t xml:space="preserve"> CONTRATACION DE SERVICIO DE ASISTENCIA ADMINISTRATIVA EN GESTION DOCUMENTAL PARA LA GERENCIA DE ADQUISICIONES DE BIENES ESTRATEGICOS DE LA CENTRAL DE ABASTECIMIENTO DE BIENES ESTRATEGICOS. DEPENDENCI</t>
  </si>
  <si>
    <t>PATRICIO BAZAN CRISTIAN CIRILO</t>
  </si>
  <si>
    <t xml:space="preserve"> CONTRATACION DE SERVICIO DE UN ESPECIALISTA EN ADMINISTRACION DE ALMACENES PARA LA SUB GERENCIA DE ALMACENAMIENTO Y DISTRIBUCION DE LA CENTRAL DE ABASTECIMIENTO DE BIENES ESTRATEGICOS. DEPENDENCIA: C</t>
  </si>
  <si>
    <t>NEIRA ESTELA LUIS RONALD</t>
  </si>
  <si>
    <t xml:space="preserve"> CONTRATACION DE SERVICIO DE UN PROFESIONAL ESPECIALISTA EN GESTION DE ALMACENES E INVENTARIO PARA LA SUB GERENCIA DE ALMACENAMIENTO Y DISTRIBUCION DE LA CENTRAL DE ABASTECIMIENTO DE BIENES ESTRATEGIC</t>
  </si>
  <si>
    <t>MACEDO MARTINEZ ANGELA CLARA</t>
  </si>
  <si>
    <t xml:space="preserve"> CONTRATACION DE SERVICIO DE UN ESPECIALISTA ENCARGADO DE DONACIONES PARA LA SUB GERENCIA DE ALMACENAMIENTO Y DISTRIBUCION DE LA CENTRAL DE ABASTECIMIENTO DE BIENES ESTRATEGICOS. DEPENDENCIA: CEABE-SU</t>
  </si>
  <si>
    <t>CORREA FELIPE CESAR ISRAEL</t>
  </si>
  <si>
    <t xml:space="preserve"> CONTRATACIÓN DEL SERVICIO DE UN ESPECIALISTA (XXI) PARA LA SUBGERENCIA DE PROGRAMACIÓN Y ELABORACIÓN DE EXPEDIENTES DE LA GERENCIA DE ADQUISICIONES DE BIENES ESTRATEGICOS DE LA GERENCIA CENTRAL  CENT</t>
  </si>
  <si>
    <t>08.07.2021</t>
  </si>
  <si>
    <t>NORIEGA DE LA JARA JANPOOL</t>
  </si>
  <si>
    <t xml:space="preserve"> CONTRATACIÓN DEL SERVICIO DE APOYO PARA LA ORGANIZACIÓN DE DOCUMENTOS PARA LA OFICINA DE ADMINISTRACIÓN DE LA CENTRAL DE ABASTECIMIENTO DE BIENES ESTRATÉGICOS. DEPENDENCIA: CEABE SEGÚN LOS TERMINOS D</t>
  </si>
  <si>
    <t xml:space="preserve"> GARCIA RAMOS CINTHIA GERALDIN</t>
  </si>
  <si>
    <t xml:space="preserve"> CONTRATACION DE SERVICIO ESPECIALIZADO DE COORDINACION Y MONITOREO DE IMPLEMENTACION DE LOS INFORMES DE CONTROL Y PROCEDIMIENTOS PARA LA GERENCIA DE ESTIMACION Y CONTROL DE BIENES ESTRATEGICOS. DEPEN</t>
  </si>
  <si>
    <t>19.10.2021</t>
  </si>
  <si>
    <t>QUISPE HUANCAHUARI MAYRA ANDRE</t>
  </si>
  <si>
    <t xml:space="preserve"> CONTRATACION DE SERVICIO DE UN ANALISTA EN CONTRATACIONES DEL ESTADO PARA LA SUBGERENCIA DE PROGRAMACION Y ELABORACION DE EXPEDIENTES DE LA CENTRAL DE ABASTECIMIENTO DE BIENES ESTRATEGICOS. DEPENDENC</t>
  </si>
  <si>
    <t>14.10.2021</t>
  </si>
  <si>
    <t>GARCIA DAVILA MANUEL BERNEE</t>
  </si>
  <si>
    <t xml:space="preserve"> CONTRATACION DE SERVICIO DE UN ANALISTA EN CONTRATACIONES DEL ESTADO PARA LA SUB GERENCIA DE ADQUISICIONES Y EJECUCION CONTRACTUAL. DEPENDENCIA: CEABE-SUB GERENCIA DE ADQUISICION Y EJECUCION CONTRACT</t>
  </si>
  <si>
    <t>17.10.2021</t>
  </si>
  <si>
    <t>DANCUART ALFARO ALFREDO</t>
  </si>
  <si>
    <t xml:space="preserve"> CONTRATACION DE SERVICIO DE UN ANALISTA EN CONTRATACIONES CON EL ESTADO. DEPENDENCIA: CEABE-SUB GERENCIA DE ADQUISICION Y EJECUCION CONTRACTUAL. SOLPED: 11176270 SEGÚN LOS TERMINOS DE REFERENCIA.</t>
  </si>
  <si>
    <t>23.10.2021</t>
  </si>
  <si>
    <t>24.09.2021</t>
  </si>
  <si>
    <t xml:space="preserve"> ACOSTA DAVALOS ELSA GERALDINE</t>
  </si>
  <si>
    <t xml:space="preserve"> CONTRATACION DE SERVICIO DE UN ANALISTA EN CONTRATACIONES DEL ESTADO PARA LA SUBGERENCIA DE ADQUISICION Y EJECUCION CONTRACTUAL. DEPENDENCIA: CEABE-SUB GERENCIA DE ADQUISICION Y EJECUCION CONTRACTUAL</t>
  </si>
  <si>
    <t>13.10.2021</t>
  </si>
  <si>
    <t>YAUCE ORMEÑO ELIANA GRECIA</t>
  </si>
  <si>
    <t xml:space="preserve"> CONTRATACION DE SERVICIO PARA SUPERVISION, CONTROL Y SEGUIMIENTO DEL ABASTECIMIENTO DE LOS BIENES ESTRATEGICOS PARA LA SUBGERENCIA DE ADQUISICION Y EJECUCION CONTRACTUAL DE LA CENTRAL DE ABASTECIMIEN</t>
  </si>
  <si>
    <t xml:space="preserve"> AGUIRRE VASQUEZ FERGIE KIMBER</t>
  </si>
  <si>
    <t xml:space="preserve"> CONTRATACION DE SERVICIO ESPECIALIZADO PARA ELABORACION DE UN (01) REPORTE MENSUAL DE GESTION Y ARCHIVAMIENTO DE GESTION DOCUMENTARIA PARA LA SUB GERENCIA DE ALMACENAMIENTO Y DISTRIBUCION DE LA CENTR</t>
  </si>
  <si>
    <t>GIRON ZAPATA ADELINE KARLA</t>
  </si>
  <si>
    <t xml:space="preserve"> CONTRATACION DEL SERVICIO DE UN ANALISTA EN CONTRATACIONES DEL ESTADO PARA LA SUBGERENCIA DE PROGRAMACION Y ELABORACION DE EXPEDIENTES DE LA CENTRAL DE ABASTECIMIENTO DE BIENES ESTRATEGICOS. DEPENDEN</t>
  </si>
  <si>
    <t>12.10.2021</t>
  </si>
  <si>
    <t>23.09.2021</t>
  </si>
  <si>
    <t>FONSECA BLANCO MONICA LIZBETH</t>
  </si>
  <si>
    <t xml:space="preserve"> CONTRATACION DE SERVICIO DE UN COORDINADOR PARA LA SUB GERENCIA DE PROGRAMACION Y ELABORACION DE EXPEDIENTES DE LA CENTRAL DE ABASTE CIMIENTO DE BIENES ESTRATEGICOS. DEPENDENCIA: CEABE-SUB GERENCIA D</t>
  </si>
  <si>
    <t xml:space="preserve"> MEJIA PEREZ BRENDA MARYEL</t>
  </si>
  <si>
    <t xml:space="preserve"> CONTRATACION DE SERVICIO DE UNA ANALISTA EN CONTRATACIONES CON EL ESTADO. DEPENDENCIA: CEABE-SUB GERENCIA DE ADQUISICION Y EJECUCION CONTRACTUAL. SOLPED: 11176157 SEGÚN LOS TERMINOS DE REFERENCIA.</t>
  </si>
  <si>
    <t>22.10.2021</t>
  </si>
  <si>
    <t xml:space="preserve"> PISCO OCHOA RIDER</t>
  </si>
  <si>
    <t xml:space="preserve"> CONTRATACION DE SERVICIO ESPECIALIZADO PARA LA DISTRIBUCION Y CONTROL DE BIENES ESTRATEGICOS PARA LA SUBGERENCIA DE ALMACENAMIENTO Y DISTRIBUCION DE LA CENTRAL DE ABASTECIMIENTO DE BIENES ESTRATEGICO</t>
  </si>
  <si>
    <t>21.10.2021</t>
  </si>
  <si>
    <t>22.09.2021</t>
  </si>
  <si>
    <t>HUAMAN GARCIA EDILBRANDO MARIN</t>
  </si>
  <si>
    <t xml:space="preserve"> CONTRATACION DE SERVICIO ESPECIALIZADO PARA LA SUPERVISION Y CONTROL DE LAS REDES Y SEGUIMIENTO DEL ABASTECIMIENTO DE LOS BIENES ADMINISTRADOS POR LA GERENCIA DE ESTIMACION Y CONTROL DE BIENES ESTRAT</t>
  </si>
  <si>
    <t>11.10.2021</t>
  </si>
  <si>
    <t>ORTIZ ORTIZ WALTER</t>
  </si>
  <si>
    <t xml:space="preserve"> CONTRATACIÓN DEL SERVICIO DE UN ANALISTA EN CONTRATACIONES DEL ESTADO PARA LA SUBGERENCIA DE PROGRAMACIÓN Y ELABORACIÓN DE EXPEDIENTES DE LA CENTRAL DE ABASTECIMIENTO DE BIENES ESTRATÉGICOS. SEGÚN LO</t>
  </si>
  <si>
    <t>05.10.2021</t>
  </si>
  <si>
    <t>21.09.2021</t>
  </si>
  <si>
    <t>BARRANCA CAVERO RUDY MARTIN</t>
  </si>
  <si>
    <t xml:space="preserve"> CONTRATACION DE SERVICIO ESPECIALIZADO PARA EL MONITOREO DEL ABASTECIMIENTO DIARIO EN ORGANOS DESCONCENTRADOS ASIGNADOS PARA EL DESP ACHO DE LA GECBE. DEPENDENCIA: CEABE-GERENCIA DE ESTIMACION Y CONT</t>
  </si>
  <si>
    <t>10.10.2021</t>
  </si>
  <si>
    <t>CARRASCO PALOMINO LUIS ANTONIO</t>
  </si>
  <si>
    <t xml:space="preserve"> CONTRATACION DE SERVICIO DE UN PROFESIONAL EN ADMINISTRACION PARA SUPERVISION Y CONTROL DE LAS REDES PARA LA USB GERENCIA DE DETERMINACION DE NECESIDADES Y CONTROL DE DISPOSITIVOS Y EQUIPAMIENTO MEDI</t>
  </si>
  <si>
    <t>09.10.2021</t>
  </si>
  <si>
    <t>20.09.2021</t>
  </si>
  <si>
    <t xml:space="preserve"> GAMARRA QUISPE EDWIN MAURO</t>
  </si>
  <si>
    <t xml:space="preserve"> CONTRATACION DE SERVICIO ESPECIALIZADO PARA LA SUPERVISION Y CONTROL DE LAS REDES PARA LA SUBGERENCIA DE DETERMINACION DE NECESIDADES Y CONTROL DE DISPOSITIVOS Y EQUIPAMIENTO MEDICO DE LA CENTRAL DE</t>
  </si>
  <si>
    <t>06.10.2021</t>
  </si>
  <si>
    <t>17.09.2021</t>
  </si>
  <si>
    <t xml:space="preserve"> RIVEROS MALDONADO ROY PAVEL</t>
  </si>
  <si>
    <t>VASQUEZ SANTA CRUZ YASMIN ELVI</t>
  </si>
  <si>
    <t xml:space="preserve"> ABANTO BOBADILLA TERESA BEATR</t>
  </si>
  <si>
    <t xml:space="preserve"> CONTRATACION DEL SERVICIO DE UN ANALISTA EN CONTRATCIONES  DEL ESTADO PARA LA SUBGERENCIA DE PROGRAMACION Y ELABORACION DE EXPEDIENTES DE LA CENTRAL DE ABASTECIMIENTO DE BIENES ESTRATEGICOS DEPENDENC</t>
  </si>
  <si>
    <t xml:space="preserve"> KCOMT RIVERO CARMEN MEILING</t>
  </si>
  <si>
    <t xml:space="preserve"> CONTRATACION DE SERVICIO ESPECIALIZADO DE UNA COORDINADORA PARA LA GERENCIA DE ADQUISICIONES DE BIENES ESTRATEGICOS DE LA CENTRAL DE ABASTECIMIENTO DE BIENES ESTRATEGICOS DEPENDENCIA: CEABE SOLICITUD</t>
  </si>
  <si>
    <t>15.09.2021</t>
  </si>
  <si>
    <t>BULEJE PECEROS HIGS</t>
  </si>
  <si>
    <t xml:space="preserve"> CONTRATACION DE SERVICIO ESPECIALIZAD PARA EL SEGUIMIENTO Y ORDENAMIENTO DEL ARCHIVO DESCONCENTRADO DE LA GERENCIA CENTRAL DE ABASTECIMIENTO DE BIENES ESTRATEGICOS. DEPENDENCIA: CEABE-OFICINA DE ADMI</t>
  </si>
  <si>
    <t>HINOJOSA CHAVEZ VALERIE DEL RO</t>
  </si>
  <si>
    <t xml:space="preserve"> CONTRATACION DE SERVICIO ESPECIALIZADO PARA EL SEGUIMIENTO Y MONITOREO DE LA DOCUMENTACION QUE DERIVEN DE LAS AREAS QUE CONFORMAN EL CEABE. DEPENDENCIA: CEABE-OFICINA DE ADMINISTRACION. SOLPED: 11174</t>
  </si>
  <si>
    <t>04.10.2021</t>
  </si>
  <si>
    <t xml:space="preserve"> BRAVO CCATAMAYO CARLOS SANTOS</t>
  </si>
  <si>
    <t xml:space="preserve"> CONTRATACION DE SERVICIO DE APOYO EN DISTRIBUCION Y CONTROL DE BIENES ESTRATEGICOS PARA LA SUB GERENCIA DE ALMACENAMIENTO Y DISTRIBUCION DE LA CENTRAL DE ABASTECIMIENTO DE BIENES ESTRATEGICOS. DEPEND</t>
  </si>
  <si>
    <t>ALTAMIRANO FLORES JUANA MARIA</t>
  </si>
  <si>
    <t xml:space="preserve"> CONTRATACION DE SERVICIO DE UN ESPECIALISTA LEGAL EN EJECUCION CONTRACTUAL PARA LA SUBGERENCIA DE ADQUISICION Y EJECUCION CONTRACTUAL DE LA CENTRAL DE ABASTECIMIENTO DE BIENES ESTRATEGICOS. DEPENDENC</t>
  </si>
  <si>
    <t>14.09.2021</t>
  </si>
  <si>
    <t xml:space="preserve"> MENDOZA JIMENEZ CRISTOPHER AA</t>
  </si>
  <si>
    <t xml:space="preserve"> CONTRATACION DE SERVICIO DE UN ASESOR LEGAL PARA LA SUB GERENCIA DE ADQUISICION Y EJECUCION CONTRACTUAL DE LA GERENCIA DE ADQUISICIONES DE  BIENES ESTRATEGICOS - CEABE. DEPENDENCIA: CEABE-SUB GERENCI</t>
  </si>
  <si>
    <t>SOTO COZ NILTON CLINTON</t>
  </si>
  <si>
    <t xml:space="preserve"> CONTRATACION DE SERVICIO DE UN ANALISTA DE CONTRATACIONES DEL ESTADO PARA LA SUBGERENCIA DE PROGRAMACION Y ELABORACION DE EXPEDIENTES DE LA CENTRAL DE ABASTECIMIENTO DE BIENES ESTRATEGICOS-CEABE. DEP</t>
  </si>
  <si>
    <t>RONDINEL PINO RICARDO ESTANISL</t>
  </si>
  <si>
    <t xml:space="preserve"> CONTRATACION DE SERVICIO DE UN ESPECIALISTA (IV) EN DISPOSITIVOS MEDICOS PARA LA SUBGERENCIA DE DETERMINACION DE NECESIDADES Y CONTROL DE DISPOSITIVOS Y EQUIPAMIENTO MEDICO DE LA CENTRAL DE ABASTECIM</t>
  </si>
  <si>
    <t>APARCANA ESPINO EMILIO ALEJAND</t>
  </si>
  <si>
    <t xml:space="preserve"> CONTRATACION DE SERVICIO DE UN ESPECIALISTA (III) EN EQUIPAMIENTO MEDICO/BIOMEDICO PARA LA SUBGERENCIA DE DETERMINACION DE NECESIDADES Y CONTROL DE DISPOSITIVOS Y EQUIPAMIENTO MEDICO DE LA CENTRAL DE</t>
  </si>
  <si>
    <t>AYALA DIAZ ALESSANDRA MILAGROS</t>
  </si>
  <si>
    <t xml:space="preserve"> CONTRATACION DE SERVICIO DE UN ESPECIALISTA EN CONTRATACIONES DEL ESTADO PARA LA SUBGERENCIA DE PROGRAMACION Y ELABORACION DE EXPEDIENTES DE LA GERENCIA DE ADQUISICIONES DE BIENES ESTRATEGICOS DE LA</t>
  </si>
  <si>
    <t xml:space="preserve"> PAREDES MOYNA JULIO JORGE RAY</t>
  </si>
  <si>
    <t>HERRERA TOSCAINO LUIS ABDON</t>
  </si>
  <si>
    <t xml:space="preserve"> CONTRATACION DE SERVICIO DE UN ESPECIALISTA EN CONTRATACIONES DEL ESTADO PARA LA SUBGERENCIA DE PROGRAMACION Y ELABORACION DE EXPEDIENTES DE LA CENTRAL DE ABASTECIMIENTO DE BIENES ESTRATEGICOS. DEPEN</t>
  </si>
  <si>
    <t>QUIÑONES DELGADO CARMEN ROSA</t>
  </si>
  <si>
    <t xml:space="preserve"> CONTRATACION DE SERVICIO DE ASISTENCIA ADMINISTRATIVA EN LA OFICINA DE ADMINISTRACION DE LA CENTRAL DE ABASTECIMIENTO DE BIENES ESTRATEGICOS. DEPENDENCIA: CEABE-OFICINA DE ADMINISTRACION. SOLPED: 111</t>
  </si>
  <si>
    <t>08.10.2021</t>
  </si>
  <si>
    <t>PUYEN GUZMAN FRANK YEFRY</t>
  </si>
  <si>
    <t xml:space="preserve"> CONTRATACION DE SERVICIO DE UN COORDINADOR (II) EN EJECUCION CONTRACTUAL PARA LA SUBGERENCIA DE ADQUISICION Y EJECUCION CONTRACTUAL DE LA CENTRAL DE ABASTECIMIENTO DE BIENES ESTRATEGICOS. DEPENDENCIA</t>
  </si>
  <si>
    <t>02.10.2021</t>
  </si>
  <si>
    <t>13.09.2021</t>
  </si>
  <si>
    <t>BLANCO JIMENEZ KATICZA YLLANEL</t>
  </si>
  <si>
    <t xml:space="preserve"> CONTRATACION DE SERVICIO DE COORDINACION ADMINISTRATIVA PARA EL DESPACHO DE LA GERENCIA CENTRAL DE ABASTECIMIENTO DE BIENES ESTRATEGICOS-CEABE. DEPENDENCIA: CEABE-OFICINA DE ADMINISTRACION. SOLPED: 1</t>
  </si>
  <si>
    <t>25.11.2021</t>
  </si>
  <si>
    <t>02.09.2021</t>
  </si>
  <si>
    <t>FLORES RENGIFO BARNABET ESTOOL</t>
  </si>
  <si>
    <t xml:space="preserve"> CONTRATACION DE SERVICIO DE ANALISIS DE BASE DE DATOS PARA EL DESPACHO DE LA GERENCIA CENTRAL DE ABASTECIMIENTO DE BIENES ESTRATEGICOS-CEABE. DEPENDENCIA: CEABE-OFICINA DE ADMINISTRACION. SOLPED: 111</t>
  </si>
  <si>
    <t>MEDINA MURO PATRICIA GABY</t>
  </si>
  <si>
    <t xml:space="preserve"> CONTRATACIÓN DEL SERVICIO DE ASISTENCIA ADMINISTRATIVA EN GESTIÓN DOCUMENTAL PARA LA SUBGERENCIA DE PROGRAMACIÓN Y ELABORACIÓN DE EX PEDIENTES DE LA GERENCIA DE ADQUISICIONES DE BIENES ESTRATEGICOS D</t>
  </si>
  <si>
    <t>FRANCO CALCINA ROSA MARIA</t>
  </si>
  <si>
    <t xml:space="preserve"> CONTRATACIÓN DEL SERVICIO DE APOYO ADMINISTRATIVO DE LA GERENCIA DE LA CENTRAL DE ABASTECIMIENTO DE BIENES ESTRATÉGICOS. DEPENDENCIA: CEABE SEGÚN LOS TERMINOS DE REFERENCIA. PLAZO DE EJECUCION HASTA</t>
  </si>
  <si>
    <t>PULIDO CASIMIRO MOISES FERNAND</t>
  </si>
  <si>
    <t xml:space="preserve"> CONTRATACIÓN DEL SERVICIO DE UN ESPECIALISTA EN GESTIÓN PUBLICA PARA LA GERENCIA DE ADQUSICIONES DE BIENES ESTRATÉGICOS DE LA CEABE DEPENDENCIA: CEABE SEGÚN LOS TERMINOS DE REFERENCIA. PLAZO DE EJECU</t>
  </si>
  <si>
    <t>MIRANDA RODRIGUEZ ANTHONY MANU</t>
  </si>
  <si>
    <t xml:space="preserve"> CONTRATACIÓN DEL SERVICIO ADMINISTRATIVO PARA LA EJECUCIÓN DE LAS ACTIVIDADES ADMINISTRATIVAS, LOGÍSTICAS EN LA OFICINA DE ADMINISTRACIÓN DE LA CENTRAL DE ABASTECIMIENTO DE BIENES ESTRATÉGICOS ? CEAB</t>
  </si>
  <si>
    <t>TUESTA COLAN ANTHONY RAUL</t>
  </si>
  <si>
    <t xml:space="preserve"> CONTRATACIÓN DEL SERVICIO DE APOYO PARA LA COORDINACIÓN, SUPERVISION Y ORGANIZACIÓN DE LOS DOCUMENTOS PARA LA SUBGERENCIA DE ADQUISICIÓN Y EJECUCIÓN CONTRACTUAL DE LA CENTRAL DE ABASTECIMIENTO DE BIE</t>
  </si>
  <si>
    <t>HUAMAN OCAÑA DANIEL ANTONY</t>
  </si>
  <si>
    <t xml:space="preserve"> CONTRATACIÓN DEL SERVICIO DE APOYO EN ASISTENCIA ADMINISTRATIVA (I) PARA LA SUBGERENCIA DE ADQUISICIÓN Y EJECUCIÓN CONTRACTUAL DE LA CENTRAL DE ABASTECIMIENTO DE BIENES ESTRATÉGICOS DEPENDENCIA: CEAB</t>
  </si>
  <si>
    <t>SALLUCA RAYMUNDO ESTEFANIA</t>
  </si>
  <si>
    <t xml:space="preserve"> CONTRATACIÓN DEL SERVICIO DE ASISTENCIA TECNICA EN GIRO DE ORDENES PARA LA SUBGERENCIA DE ADQUISICIÓN Y EJECUCIÓN CONTRACTUAL DE LA CENTRAL DE ABASTECIMIENTO DE BIENES ESTRATÉGICOS DEPENDENCIA: CEABE</t>
  </si>
  <si>
    <t>BENDEZU DEXTRE WILLIAMS ALEXIS</t>
  </si>
  <si>
    <t xml:space="preserve"> CONTRATACION DEL SERVICIO DE APOYO ADMINISTRATIVO PARA LA SUBGERENCIA DE ADQUISICION Y EJECUCION CONTRACTUAL DE LA CENTRAL DE ABASTECIMIENTO DE BIENES ESTRATEGICOS DEPENDENCIA: CEABE SEGÚN LOS TERMIN</t>
  </si>
  <si>
    <t>MERINO HUILLCA SUSANA YSABEL</t>
  </si>
  <si>
    <t xml:space="preserve"> CONTRATACIÓN DEL SERVICIO DE UN ESPECIALISTA LEGAL EN EJECUCIÓN CONTRACTUAL PARA LA SUBGERENCIA DE ADQUISICIÓN Y EJECUCIÓN CONTRACTUAL DE LA CENTRAL DE ABASTECIMIENTO DE BIENES ESTRATÉGICOS DEPENDENC</t>
  </si>
  <si>
    <t>RAMIREZ NEIRA ELIAS</t>
  </si>
  <si>
    <t xml:space="preserve"> CONTRATACION DEL SERVICIO DE UN ESPECIALISTA LEGAL EN EJECUCION CONTRACTUAL PARA LA SUBGERENCIA DE ADQUISICION Y EJECUCION CONTRACTUAL DE LA CENTRAL DE ABASTECIMIENTO DE BIENES ESTRATEGICOS DEPENDENC</t>
  </si>
  <si>
    <t>LORINO PEREZ VICCENZO MIKHAIL</t>
  </si>
  <si>
    <t>SANDOVAL CASTAGNE ROSEMERIE</t>
  </si>
  <si>
    <t xml:space="preserve"> CONTRATACIÓN DEL SERVICIO DE ASISTENCIA ADMINISTRATIVA EN GESTION DOCUMENTAL PARA LA SUBGERENCIA DE ADQUISICIÓN Y EJECUCIÓN CONTRACTUAL DE LA CENTRAL DE ABASTECIMIENTO DE BIENES ESTRATEGICOS  DEPENDE</t>
  </si>
  <si>
    <t>ASCARZA URRIBARI ANNIE KARIN</t>
  </si>
  <si>
    <t xml:space="preserve"> CONTRATACIÓN DEL SERVICIO DE UN ESPECIALISTA EN CONTRATACIONES PARA LA SUBGERENCIA DE ADQUISICIÓN Y EJECUCIÓN CONTRACTUAL DE LA CENTRAL DE ABASTECIMIENTO DE BIENES ESTRATÉGICOS. DEPENDENCIA: CEABE SE</t>
  </si>
  <si>
    <t>ROJAS ABENIO CYNTHIA CRIZ</t>
  </si>
  <si>
    <t>TABORGA DEL AGUILA WILLY SAMIR</t>
  </si>
  <si>
    <t xml:space="preserve"> CONTRATACIÓN DEL SERVICIO DE UN APOYO PARA EL TRAMITE DE PAGOS PARA LA SUBGERENCIA DE ADQUISICIÓN Y EJECUCIÓN CONTRACTUAL DE LA CENTRAL DE ABASTECIMIENTO DE BIENES ESTRATÉGICOS DEPENDENCIA: CEABE SEG</t>
  </si>
  <si>
    <t>OBANDO GRANDEZ FRANCES GERMAIN</t>
  </si>
  <si>
    <t>BASUALDO CASTRO ERICK ALBERTO</t>
  </si>
  <si>
    <t xml:space="preserve"> CONTRATACIÓN DEL SERVICIO DE UN ESPECIALISTA EN FACTURACIÓN PARA LA SUBGERENCIA DE ADQUISICIÓN Y EJECUCIÓN CONTRACTUAL DE LA CENTRAL DE ABASTECIMIENTO DE BIENES ESTRATÉGICOS. DEPENDENCIA: CEABE SEGÚN</t>
  </si>
  <si>
    <t>VASQUEZ VERA JONATHAN ALFREDO</t>
  </si>
  <si>
    <t xml:space="preserve"> CONTRATACIÓN DEL SERVICIO DE UN TÉCNICO PARA LA SUBGERENCIA DE ADQUISICIÓN Y EJECUCIÓN CONTRACTUAL DE LA CEABE DEPENDENCIA: CEABE SEGÚN LOS TERMINOS DE REFERENCIA. PLAZO DE EJECUCION HASTA LOS 25 DIA</t>
  </si>
  <si>
    <t xml:space="preserve"> CONTRATACIÓN DEL SERVICIO DE UN ESPECIALISTA LEGAL EN EJECUCIÓN CONTRACTUAL PARA LA SUBGERENCIA DE ADQUISICIÓN Y EJECUCIÓN CONTRACTUAL DE LA CEABE DEPENDENCIA: CEABE SEGÚN LOS TERMINOS DE REFERENCIA.</t>
  </si>
  <si>
    <t>RIOS CASTRO MABEL CLAUDETH</t>
  </si>
  <si>
    <t xml:space="preserve"> CONTRATACIÓN DEL SERVICIO DE ASISTENCIA ADMINISTRATIVA EN GESTION DOCUMENTAL PARA LA SUBGERENCIA DE ADQUISICIÓN Y EJECUCIÓN CONTRACTUAL DE LA CEABE DEPENDENCIA: CEABE SEGÚN LOS TERMINOS DE REFERENCIA</t>
  </si>
  <si>
    <t>PINEDO ARONE RENATO</t>
  </si>
  <si>
    <t>TOVAR MENDOZA KARITO MEDALITH</t>
  </si>
  <si>
    <t xml:space="preserve"> CONTRATACION DEL SERVICIO DE UN ESPECIALISTA EN CONTRATACIONES PARA SUBGERENCIA DE ADQUISICION Y EJECUCION CONTRACTUAL DE LA CENTRAL DE ABASTECIMIENTO DE BIENES ESTRATEGICOS SEGÚN LOS TERMINOS DE REF</t>
  </si>
  <si>
    <t>MURADAZ SANGAMA IBIS HERMELIND</t>
  </si>
  <si>
    <t xml:space="preserve"> CONTRATACIÓN DEL SERVICIO DE GESTIÓN DOCUMENTARIA PARA LA SUBGERENCIA DE ALMACENAMIENTO Y DISTRIBUCIÓN DE LA GERENCIA DE ADQUISICIONES DE BIENES ESTRATÉGICOS DE LA CENTRAL DE ABASTECIMIENTOS DE BIENE</t>
  </si>
  <si>
    <t xml:space="preserve"> CONTRATACION DEL SERVIIO DE APOYO EN DISTRIBUCION Y CONTROL DE BIENES ESTRATEGICOS PARA LA SUBGERENCIA DE ALMACENAMIENTO Y DISTRIBUCION DE LA CEABE SEGÚN LOS TERMINOS DE REFERENCIA. PLAZO DE EJECUCIO</t>
  </si>
  <si>
    <t>TORRES VERA ROBERTO CARLOS</t>
  </si>
  <si>
    <t>BECERRA DORADOR CHRISTIAN FER</t>
  </si>
  <si>
    <t>VILLARROEL DE LA CRUZ ESTEFANN</t>
  </si>
  <si>
    <t xml:space="preserve"> CONTRATACION DEL SERVICIO DE UN ANALISTA DE CONTRATACIONES DE BIENES ESTRATEGICOS PARA LA SUBGERENCIA DE PROGRAMACION Y ELABORACION DE EXPEDIENTES DE LA CENTRAL DE ABASTECIMIENTO DE BIENES ETSRATEGIC</t>
  </si>
  <si>
    <t>VELASQUEZ PAJUELO LUIS ALBERTO</t>
  </si>
  <si>
    <t xml:space="preserve"> CONTRATACIÓN DEL SERVICIO DE TRÁMITE ADMINISTRATIVO Y SEGUIMIENTO PARA LA GESTION DOCUMENTARIA DE LA GERENCIA CENTRAL DE ABASTECIMIENTO DE BIENES ESTRATÉGICOS SEGÚN LOS TERMINOS DE REFERENCIA. PLAZO</t>
  </si>
  <si>
    <t>GAMARRA PALACIOS MILAGROS GLOR</t>
  </si>
  <si>
    <t xml:space="preserve"> CONTRATACION DEL SERVICIO DE UN PROFESIONAL TECNICO III PARA LA SUBGERENCIA DE PROGRAMACION Y ELABORACION DE EXPEDIENTES DE LA CENTRAL DE ABASTECIMIENTO DE BIENES ESTRATEGICOS SEGÚN LOS TERMINOS DE R</t>
  </si>
  <si>
    <t>VILLEGAS IZAGUIRRE JUAN CARLOS</t>
  </si>
  <si>
    <t xml:space="preserve"> CONTRATACION DEL SERVICIO DE ANALISTA EN SOPORTE DE GESTION PRESUPUESTAL PARA LA SUBGERENCIA DE PROGRAMACION Y ELABORACION DE EXPEDIENTES DE LA GERENCIA DE ADQUISICIONES DE BIENES ESTRAEGICOS DE LA C</t>
  </si>
  <si>
    <t>CERNA POLO JHONY RONAL</t>
  </si>
  <si>
    <t xml:space="preserve"> CONTRATACION DEL SERVICIO DE UN PROFESIONAL PARA LA SUBGERENCIA DE ADQUISICION Y EJECUCION CONTRACTUAL DE LA CENTRAL DE ABASTECIMIENTO DE BIENES ESTRATEGICOS SEGÚN LOS TERMINOS DE REFERENCIA. PLAZO D</t>
  </si>
  <si>
    <t>FRASSINETTI LA SERNA CARLOS VI</t>
  </si>
  <si>
    <t xml:space="preserve"> CONTRATACIÓN DEL SERVICIO DE UN ESPECIALISTA (XI) EN CONTRATACIONES DEL ESTADO PARA LA SUBGERENCIA DE PROGRAMACIÓN Y ELABORACIÓN DE EXPEDIENTES DE LA GERENCIA DE ADQUSICIONES DE BIENES ESTRATEGICOS D</t>
  </si>
  <si>
    <t>ORELLANA SALAZAR CARMEN ABELIN</t>
  </si>
  <si>
    <t xml:space="preserve"> CONTRATACIÓN DEL SERVICIO DE UN PROFESIONAL PARA LA COORDINACION DE LA EMISIÓN, NOTIFICACIÓN Y SEGUIMIENTO DE LAS ORDENES DE COMPRA Y FACTURACION PARA LA SUBGERENCIA DE ADQUSICION Y EJECUCION CONTRAC</t>
  </si>
  <si>
    <t>RIVERA CAMARGO MELISSA</t>
  </si>
  <si>
    <t xml:space="preserve"> CONTRATACION DEL SERVICIO DE UN PROFESIONAL III, PARA LA SUBGERENCIA DE PROGRAMACION Y ELABORACION DE EXPEDIENTES DE LA CENTRAL DE LA CEABE SEGÚN LOS TERMINOS DE REFERENCIA. PLAZO DE EJECUCION HASTA</t>
  </si>
  <si>
    <t>ARIAS MAMANI JACKELIN IRINA</t>
  </si>
  <si>
    <t xml:space="preserve"> CONTRATACIÓN DE UN PROFESIONAL ESPECIALISTA EN CONTRATACIONES DEL ESTADO QUE REALICE ACTIVIDADES DE COORDINADOR EN EL DESPACHO DE LA GERENCIA CENTRAL DE ABASTECIMIENTO DE BIENES ESTRATÉGICOS SEGÚN LO</t>
  </si>
  <si>
    <t>PAOLILLO TORRES MARIA ISOLINA</t>
  </si>
  <si>
    <t xml:space="preserve"> CONTRATACIÓN DEL SERVICIO DE UN ASESOR LEGAL EN PROCESOS ADMINISTRATIVOS Y GESTION DE CONTRATACIONES PUBLICAS PARA LA SUBGERENCIA DE ADQUISICIONES Y EJECUCION CONTRACTUAL SEGÚN LOS TERMINOS DE REFERE</t>
  </si>
  <si>
    <t>TARDILLO LOPEZ LUIS FERNANDO</t>
  </si>
  <si>
    <t xml:space="preserve"> CONTRATACION DEL SERVICIO DE UN PROFESIONAL ENCARGADO DE DISTRIBUCION DE BIENES ESTRATEGICOS PARA LA SUBGERENCIA DE ALMACENAMIENTO Y DISTRIBUCION DE LACENTRAL DE ABASTECIMIENTO DE BIENES ESTRATEGICOS</t>
  </si>
  <si>
    <t>GUZMAN PAREDES JACKELINE</t>
  </si>
  <si>
    <t xml:space="preserve"> CONTRATACIÓN DEL SERVICIO DE UN ESPECIALISTA (X) PARA LA SUBGERENCIA DE PROGRAMACIÓN Y ELABORACIÓN DE EXPEDIENTES DE LA CENTRAL DE A BASTECIMIENTO DE BIENES ESTRATÉGICOS SEGÚN LOS TERMINOS DE REFEREN</t>
  </si>
  <si>
    <t>LOPEZ CHUMBIAUCA GIANCARLO</t>
  </si>
  <si>
    <t xml:space="preserve"> CONTRATACION DEL SERVICIO DE UN APOYO PARA LA COORDINACION Y MONITOREO DE LOS PEDIDOS DE CERTIFICACION DE CREDITO PRESUPUESTARIO PARA LA SUB GERENCIA DE ADQUISICION Y EJECUCION CONTRACTUAL DE LA CENT</t>
  </si>
  <si>
    <t>DONGO BECERRA, EDUARDO ENRIQUE</t>
  </si>
  <si>
    <t>GARCIA DAVILA JESUS ANTONIO</t>
  </si>
  <si>
    <t xml:space="preserve"> CONTRATACION DEL SERVICIO DE ASISTENCIA TECNICA EN GIRO DE ORDENES PARA LA SUBGERENCIA DE ADQUISICION Y EJECUCION CONTRACTUAL DE LA CENTRAL DE ABASTECIMIENTO DE BIENES ESTRATEGICOS SEGÚN LOS TERMINOS</t>
  </si>
  <si>
    <t>CASTRO QUINTANA ALEXANDER</t>
  </si>
  <si>
    <t xml:space="preserve"> CONTRATACION DEL SERVICIO DE UN PROFESIONAL (III) PARA LA SUPERVISION Y CONTROL DE LAS REDES Y SEGUIMIENTO DEL ABASTECIMIENTO DE LOS BIENES ADMINISTRADOS POR LA GERENCIA DE ESTIMACION Y CONTROL DE BI</t>
  </si>
  <si>
    <t>ENCALADA MALDONADO ELIZABETH</t>
  </si>
  <si>
    <t>09.07.2021</t>
  </si>
  <si>
    <t>CARRASCO MASCARO JOSE ANTONIO</t>
  </si>
  <si>
    <t xml:space="preserve"> CONTRATACION DE SERVICIO DE UN ESPECIALISTA INFORMATICO PARA LA GERENCIA DE ADQUISICIONES DE BIENES ESTRATEGICOS DE LA CENTRAL DE ABASTECIMIENTO DE BIENES ESTRATEGICOS. DEPENDENCIA: CEABE-GERENCIA DE</t>
  </si>
  <si>
    <t>GONZALES MALAGA VICTOR DANIEL</t>
  </si>
  <si>
    <t xml:space="preserve"> CONTRATACION DE SERVICIO DE UN ANALISTA EN CONTRATACIONES DEL ESTADO PARA LA SUBGERENCIA DE PROGRAMACION Y ELABORACION DE EXPEDIENTES DE LA GERENCIA DE ADQUISICIONES DE BIENES ESTRATEGICOS-CEABE. DEP</t>
  </si>
  <si>
    <t>12.07.2021</t>
  </si>
  <si>
    <t>CAYCHO YATACO LUZ GRACIELA</t>
  </si>
  <si>
    <t xml:space="preserve"> CONTRATACION DE SERVICIO DE UN PROFESIONAL TECNICO (I) PARA LA SUBGERENCIA DE PROGRAMACION Y ELABORACION DE EXPEDIENTES DE LA GERENCIA DE ADQUISICIONES DE BIENES ESTRATEGICOS-CEABE. DEPENDENCIA: CEAB</t>
  </si>
  <si>
    <t xml:space="preserve"> CONTRATACION DE SERVICIO PROFESIONAL PARA LA CENTRAL DE ABASTECIMIENTO DE BIENES ESTRATEGICOS DEPENDENCIA: CEABE SEGÚN LOS TERMINOS DE REFERENCIA. PLAZO DE EJECUCION HASTA LOS 20 DIAS CALENDARIO EL 1</t>
  </si>
  <si>
    <t>31.07.2021</t>
  </si>
  <si>
    <t>ESPINOZA PAUCARIMA VICTOR HUG</t>
  </si>
  <si>
    <t>ATAPOMA BALLADARES ERNESTO JES</t>
  </si>
  <si>
    <t xml:space="preserve"> CONTRATACION DEL SERVICIO DE UN PROFESIONAL (VII) EN CONTRATACIONES DEL ESTADO PARA LA SUBGERENCIA DE PROGRAMACION Y ELABORACION DE EXPEDIENTES DE LA GERENCIA DE ADQUISICIONES DE BIENES ESTRATEGICOS.</t>
  </si>
  <si>
    <t>VARGAS PEÑA CRISTIAN OMAR</t>
  </si>
  <si>
    <t xml:space="preserve"> CONTRATACION DEL SERVICIO DE ASISTENCIA ADMINISTRATIVA EN GESTION DOCUMENTAL PARA LA SUBGERENCIA DE ADQUISICION Y EJECUCION CONTRACTUAL DE LA CENTRAL DE ABASTECIMIENTO DE BIENES ESTRATEGICOS. DEPENDE</t>
  </si>
  <si>
    <t>BELTRAN ANICAMA PEDRO JESUS</t>
  </si>
  <si>
    <t xml:space="preserve"> CONTRATACION DEL SERVICIO DE COORDINATION, SUPERVISION Y CONTROL DE LOS EXPEDIENTES DE CONTRATACION A CARGO DE LA SUBGERENCIA DE ADQUISICION Y EJECUCION CONTRACTUAL DE LA CENTRAL DE ABASTECIMIENTO DE</t>
  </si>
  <si>
    <t>QUISPE YUPANQUI JORGE FERNANDO</t>
  </si>
  <si>
    <t xml:space="preserve"> CONTRATACION DEL SERVICIO DE UN ESPECIALISTA XII PARA LA SUBGERENCIA DE PROGRAMACION Y ELABORACION DE EXPEDIENTES DE LA CENTRAL DE A BASTECIMIENTO DE BIENES ESTRATEGICOS. DEPENDENCIA: CEABE SEGÚN LOS</t>
  </si>
  <si>
    <t xml:space="preserve"> CONTRATACION DEL SERVICIO DE UN ASESOR LEGAL PARA LA SUBGERENCIA DE ADQUISICION Y EJECUCION CONTRACTUAL DE LA GERENCIA DE ADQUISICIONES DE BIENES ESTRATEGICOS- GABE DE LA CENTRAL DE ABASTECIMIENTO DE</t>
  </si>
  <si>
    <t>VALLEJOS CASTILLO MARCO ANTONI</t>
  </si>
  <si>
    <t xml:space="preserve"> CONTRATACION DEL SERVICIO DE UN PROFESIONAL II PARA LA SUBGERENCIA DE PROGRAMACION Y ELABORACION DE EXPEDIENTES DE LA CENTRAL DE ABA STECIMIENTO DE BIENES ESTRATEGICOS DEPENDENCIA: CEABE SEGÚN LOS TE</t>
  </si>
  <si>
    <t xml:space="preserve"> OCROSPOMA RAPRAY FERMIN CLAUD</t>
  </si>
  <si>
    <t xml:space="preserve"> CONTRATACION DE SERVICIO DE UN COORDINADOR EN EJECUCION CONTRACTUAL PARA LA SUBGERENCIA DE ADQUISICION Y EJECUCION CONTRACTUAL DE LA CENTRAL DE ABASTECIMIENTO DE BIENES ESTRATEGICOS. DEPENDENCIA: CEA</t>
  </si>
  <si>
    <t xml:space="preserve"> CARRASCO VELARDE INGEBORG</t>
  </si>
  <si>
    <t xml:space="preserve"> CONTRATACION DEL SERVICIO DE UN PROFESIONAL TECNICO (III) PARA LA SUBGERENCIA DE PROGRAMACION Y ELABORACION DE EXPEDIENTES DE LA CENTRAL DE ABASTECIMIENTO DE BIENES ESTRAT?ICOS SEGÚN LOS TERMINOS DE</t>
  </si>
  <si>
    <t>15.07.2021</t>
  </si>
  <si>
    <t>03.10.2021</t>
  </si>
  <si>
    <t>CHURANO NOREÑA GIANCARLOS</t>
  </si>
  <si>
    <t xml:space="preserve"> CONTRATACION DE SERVICIO DE UN ANALISTA (IV) PARA LA SUB GERENCIA DE PROGRAMACION Y ELABORACION DE EXPEDIENTES DE LA CENTRAL DE ABAS TECIMIENTO DE BIENES ESTRATEGICOS. DEPENDENCIA: CEABE-SUB GERENCIA</t>
  </si>
  <si>
    <t>16.07.2021</t>
  </si>
  <si>
    <t>REATEGUI DIAZ FRANK MICHAEL</t>
  </si>
  <si>
    <t xml:space="preserve"> CONTRATACION DE SERVICIO DE UN ANALISTA (VIII) PARA LA SUB GERENCIA DE PROGRAMACION Y ELABORACION DE EXPEDIENTES DE LA CENTRAL DE AB ASTECIMIENTO DE BIENES ESTRATEGICOS. DEPENDENCIA: CEABE-SUB GERENC</t>
  </si>
  <si>
    <t>TAFUR VIVAR JOSE LEONIDAS</t>
  </si>
  <si>
    <t xml:space="preserve"> CONTRATACION DEL SERVICIO DE APOYO TECNICO PARA LA OFICINA DE ADMINISTRACION DE LA CENTRAL DE ABASTECIMIENTO DE BIENES ESTRATEGICOS. SEGÚN LOS TERMINOS DE REFERENCIA. PLAZO DE EJECUCION HASTA LOS 25</t>
  </si>
  <si>
    <t>19.07.2021</t>
  </si>
  <si>
    <t>SANDOVAL MORI ERIK ENRIQUE</t>
  </si>
  <si>
    <t xml:space="preserve"> CONTRATACION DEL SERVICIO DE UN ESPECIALISTA LEGAL (III) PARA LA OFICINA DE ASESORIA LEGAL DE LA CENTRAL DE ABASTECIMIENTO DE BIENES ESTRATEGICOS SEGÚN LOS TERMINOS DE REFERENCIA. PLAZO DE EJECUCION</t>
  </si>
  <si>
    <t>20.07.2021</t>
  </si>
  <si>
    <t>06.08.2021</t>
  </si>
  <si>
    <t xml:space="preserve"> CONTRATACION DE SERVICIO DE UN ESPECIALISTA LEGAL (I) PARA LA OFICINA DE ASESORIA LEGAL DE LA CENTRAL DE ABASTECIMIENTO DE BIENES ESTRATEGICOS. DEPENDENCIA: CEABE-OFICINA DE ASESORIA LEGAL. SOLPED: 1</t>
  </si>
  <si>
    <t>21.07.2021</t>
  </si>
  <si>
    <t>VILLAGRA HERRERA RENZO JESUS</t>
  </si>
  <si>
    <t>FLORES TENICELA GABRIELA</t>
  </si>
  <si>
    <t>CRISTOBAL ALVAREZ GUSTAVO EDIN</t>
  </si>
  <si>
    <t xml:space="preserve"> CONTRATACION DE SERVICIO DE UN COORDINADOR PARA LA SUBGERENCIA DE PROGRAMACION Y ELABORACION DE EXPEDIENTES DE LA CENTRAL DE ABASTEC IMIENTO DE BIENES ESTRATEGICOS. DEPENDENCIA: CEABE-SUB GERENCIA DE</t>
  </si>
  <si>
    <t>22.07.2021</t>
  </si>
  <si>
    <t>ROJAS URBINA RENZO ENRIQUE TOM</t>
  </si>
  <si>
    <t xml:space="preserve"> CONTRATACION DE SERVICIO DE UN ANALISTA EN CONTRATACION DEL ESTADO PARA LA SUBGERENCIA DE PROGRAMACION Y ELABORACION DE EXPEDIENTES DE LA CENTRAL DE ABASTECIMIENTO DE BIENES ESTRATEGICOS. DEPENDENCIA</t>
  </si>
  <si>
    <t>27.07.2021</t>
  </si>
  <si>
    <t>20.08.2021</t>
  </si>
  <si>
    <t>AGOSTO</t>
  </si>
  <si>
    <t xml:space="preserve"> CONTRATACION DE SERVICIO DE UN ASESOR LEGAL PARA LA SUB GERENCIA DE ADQUISICION Y EJECUCION CONTRACTUAL DE LA GERENCIA DE ADQUISICIONES DE BIENES ESTRATEGICOS-CEABE. DEPENDENCIA: CEABE-SUB GERENCIA D</t>
  </si>
  <si>
    <t>02.08.2021</t>
  </si>
  <si>
    <t>30.08.2021</t>
  </si>
  <si>
    <t xml:space="preserve"> SANTA CRUZ VELEZ ROSSANA GEOR</t>
  </si>
  <si>
    <t xml:space="preserve"> CONTRATACION DE PERSONA NATURAL PARA LA ORGANIZACION DEL ACERVO DOCUMENTARIO DE LA CENTRAL DE ABASTECIMIENTO DE BIENES ESTRATEGICOS- CEABE. DEPENDENCIA: CEABE-OFICINA DE ADMINISTRACION. SOLPED: 11164</t>
  </si>
  <si>
    <t xml:space="preserve"> ARRIBASPLATA SANDOVAL ANA BEA</t>
  </si>
  <si>
    <t xml:space="preserve"> CONTRATACION DE SERVICIO DE UN ESPECIALISTA PARA LA SUBGERENCIA DE PROGRAION Y ELABORACION DE EXPEDIENTES DE LA CENTRAL DE ABASTECIMIENTO DE BIENES ESTRATEGICOS. DEPENDENCIA: CEABE-SUB GERENCIA DE PR</t>
  </si>
  <si>
    <t xml:space="preserve"> CONTRATACION DE SERVICIO DE UN ESPECIALISTA (III) EN ANALISIS DE REQUERIMIENTOS, REDISTRIBUCION, EVALUACION Y OPINION TECNICA DE EQU IPAMIENTO MEDICO/BIOMEDICO PARA LA SUBGERENCIA DE DETERMINACION DE</t>
  </si>
  <si>
    <t>31.08.2021</t>
  </si>
  <si>
    <t>OCTUBRE</t>
  </si>
  <si>
    <t>SETIEMBRE</t>
  </si>
  <si>
    <t>CASTAÑEDA VERA CAROLINA DEL PI</t>
  </si>
  <si>
    <t>01.10.2021</t>
  </si>
  <si>
    <t>30.10.2021</t>
  </si>
  <si>
    <t>MASCCO HUAULLA JUAN JOSE</t>
  </si>
  <si>
    <t xml:space="preserve"> CONTRATACION DEL SERVICIO DE UN PROFESIONAL PARA EL MONITOREO DE PLANTAS DE OXIGENO PARA LA GERENCIA DE ESTIMACION Y CONTROL DE BIENES ESTRATEGICO DEPENDENCIA: CEABE SOLICITUD DE PEDIDO:11180571 SEGÚ</t>
  </si>
  <si>
    <t>03.11.2021</t>
  </si>
  <si>
    <t xml:space="preserve"> REYNOSO CARDENAS LUANA</t>
  </si>
  <si>
    <t xml:space="preserve"> CONTRATACION DE SERVICIO DE APOYO PARA LA ORGANIZACION DE DOCUMENTOS PARA LA OFICINA DE ADMINISTRACION DE LA CENTRAL DE ABASTECIMIENTO DE BIENES ESTRATEGICOS. DEPENDENCIA: CEABE-OFICINA DE ADMINISTRA</t>
  </si>
  <si>
    <t>25.10.2021</t>
  </si>
  <si>
    <t>LOZANO ANICAMA BRIGGITTE LIZET</t>
  </si>
  <si>
    <t xml:space="preserve"> CONTRATACION DE SERVICIO DE APOYO PARA LA SUBGERENCIA DE PROGRAMACION Y ELABORACION DE EXPEDIENTES DE LA CENTRAL DE ABASTECIMIENTO DE BIENES ESTRATEGICOS. DEPENDENCIA: CEABE-SUB GERENCIA DE PROGRAMAC</t>
  </si>
  <si>
    <t>07.10.2021</t>
  </si>
  <si>
    <t>31.10.2021</t>
  </si>
  <si>
    <t xml:space="preserve"> CONTRATACION DE SERVICIO ASISTENTE ADMINISTRATIVO PARA LA OFICINA DE ASESORIA LEGAL DEL CEABE. DEPENDENCIA: CEABE-OFICINA DE ASESORIA LEGAL. SOLPED: 11181376 SEGÚN LOS TERMINOS DE REFERENCIA. ENTREGA</t>
  </si>
  <si>
    <t>15.10.2021</t>
  </si>
  <si>
    <t>28.12.2021</t>
  </si>
  <si>
    <t xml:space="preserve"> CONTRATACION DE SERVICIO DE UN ESPECIALISTA LEGAL (II) PARA LA OFICINA DE ASESORIA LEGAL DEL CEABE. DEPENDENCIA: CEABE-OFICINA DE ASESORIA LEGAL. SOLPED: 11181654 SEGÚN LOS TERMINOS DE REFERENCIA.</t>
  </si>
  <si>
    <t>18.10.2021</t>
  </si>
  <si>
    <t>01.11.2021</t>
  </si>
  <si>
    <t xml:space="preserve"> CONTRATACION DE SERVICIO DE UN BACHILLER EN DERECHO Y CIENCIAS POLITICAS PARA LA OFICINA DE ASESORIA LEGAL DEL CEABE. DEPENDENCIA: CEABE-OFICINA DE ASESORIA LEGAL. SOLPED: 11181394 SEGÚN LOS TERMINOS</t>
  </si>
  <si>
    <t xml:space="preserve"> CONTRATACION DE SERVICIO ESPECIALIZADO PARA LA EJECUCION CONTRACTUAL PARA LA GERENCIA DE ADQUISICIONES DE BIENES ESTRATEGICOS DE LA CENTRAL DE ABASTECIMIENTO DE BIENES ESTRATEGICOS. DEPENDENCIA: CEAB</t>
  </si>
  <si>
    <t>26.12.2021</t>
  </si>
  <si>
    <t>29.12.2021</t>
  </si>
  <si>
    <t>BENITES CARRERA ERIKA JESSICA</t>
  </si>
  <si>
    <t>27.10.2021</t>
  </si>
  <si>
    <t>30.12.2021</t>
  </si>
  <si>
    <t>MUÑANTE CARPIO JAVIER F.</t>
  </si>
  <si>
    <t>26.10.2021</t>
  </si>
  <si>
    <t>HINOJOSA CHAVEZ VALERIE</t>
  </si>
  <si>
    <t>ORDINOLA AGUILAR KAREN VALENTINE</t>
  </si>
  <si>
    <t>QUIÑONES DELGADO CARMEN</t>
  </si>
  <si>
    <t>CORTEZ CHIOTTI ABIGAIL</t>
  </si>
  <si>
    <t>PALOMINO DE LA CRUZ IRVINS CARLOS</t>
  </si>
  <si>
    <t>DONGO BECERRA EDUARDO ENRIQUE</t>
  </si>
  <si>
    <t>BOCANEGRA GARCIA MILAGRO DEL ROSARIO</t>
  </si>
  <si>
    <t>TOSCANO VILLANUEVA MARTHA TERESA</t>
  </si>
  <si>
    <t>YTUSACA ACHARTE MERLY INES</t>
  </si>
  <si>
    <t>DE LA CRUZ GUTIERREZ TATIANA JUDITH</t>
  </si>
  <si>
    <t>LLANGE SAYAN LORENA</t>
  </si>
  <si>
    <t>BARRIOS RAMOS PAMELA</t>
  </si>
  <si>
    <t>APARCANA ESPINO EMILIO ALEJANDRO</t>
  </si>
  <si>
    <t>CAMACHO PARAGUAY RONNY RENZO</t>
  </si>
  <si>
    <t>HUAMAN TELLO CYNTHIA</t>
  </si>
  <si>
    <t>MARTINEZ PALOMINO GLEDY KATERIN</t>
  </si>
  <si>
    <t>RIVEROS MALDONADO ROY PAVEL</t>
  </si>
  <si>
    <t>MENDOZA LETTE DE ALARCON SUSY CATAL</t>
  </si>
  <si>
    <t>SANCHEZ TORRES HUGO ALFONZO</t>
  </si>
  <si>
    <t>ALANYA MERCADO MARIELLA EDISOL</t>
  </si>
  <si>
    <t>20.12.2021</t>
  </si>
  <si>
    <t>QUISPE POZO RONAL</t>
  </si>
  <si>
    <t>19.12.2021</t>
  </si>
  <si>
    <t>RONDINEL PINO RICARDO ESTANISLAO</t>
  </si>
  <si>
    <t>27.12.2021</t>
  </si>
  <si>
    <t>LIMO OTERO YVONNE</t>
  </si>
  <si>
    <t>CUBAS AYASTA ZARELA LILIANA</t>
  </si>
  <si>
    <t>YAJAIRA DE YANIRA DEL PILAR APON MEDINA</t>
  </si>
  <si>
    <t>20.10.2021</t>
  </si>
  <si>
    <t>GIRON ZAPATA ADELINE</t>
  </si>
  <si>
    <t>QUISPE HUANCAHUARI MAYRA</t>
  </si>
  <si>
    <t>AMES HUAMANI JONATAN</t>
  </si>
  <si>
    <t>BADAJOZ JULCA RUTTI</t>
  </si>
  <si>
    <t>GAMARRA PALACIOS MILAGROS GLORIA IVETTE</t>
  </si>
  <si>
    <t>MURADAZ SANGAMA  IBIS</t>
  </si>
  <si>
    <t>MEDINA MURO PATRICIA  GABY</t>
  </si>
  <si>
    <t>ALTAMIRANO BURGOS MIGUEL</t>
  </si>
  <si>
    <t>PEREZ QUISPE CRISTIAN</t>
  </si>
  <si>
    <t>ATAPOMA BALLADARES ERNESTO</t>
  </si>
  <si>
    <t>PAREDES MOYNA JULIO JORGE</t>
  </si>
  <si>
    <t>MENDOZA JIMENEZ CRISTOPHER AARON</t>
  </si>
  <si>
    <t>VILLARROEL DE LA CRUZ ESTEFANY</t>
  </si>
  <si>
    <t>PUYEN GUZMAN FRANK</t>
  </si>
  <si>
    <t>GARCIA MARIN ERNESTO SEGUNDO</t>
  </si>
  <si>
    <t>29.10.2021</t>
  </si>
  <si>
    <t>31.12.2021</t>
  </si>
  <si>
    <t>JHONY CROSBY POMA HUAYTA</t>
  </si>
  <si>
    <t>ROJAS ABENIO CYNTHIA</t>
  </si>
  <si>
    <t>OBANDO GRANDEZ FRANCES</t>
  </si>
  <si>
    <t>MENDOZA YACTAYO CARMEN DEL PILAR</t>
  </si>
  <si>
    <t>OCROSPOMA RAPRAY FERMIN</t>
  </si>
  <si>
    <t>ORELLANA SALAZAR CARMEN</t>
  </si>
  <si>
    <t xml:space="preserve">PAOLILLO TORRES MARIA ISOLINA </t>
  </si>
  <si>
    <t>BELTRAN ANICAMA PEDRO</t>
  </si>
  <si>
    <t>SALLUCA RAYMUNDO ESTEFANIA DEL ROSARIO</t>
  </si>
  <si>
    <t>BASUALDO CASTRO ERIK ALBERTO</t>
  </si>
  <si>
    <t>BECERRA DORADOR CHRISTIAN</t>
  </si>
  <si>
    <t>ROJAS URBINA RENZO ENRIQUE</t>
  </si>
  <si>
    <t>ACOSTA DAVALOS ELSA GERALDINE</t>
  </si>
  <si>
    <t>ALBIRENA ALARCON OSCAR DANIEL</t>
  </si>
  <si>
    <t>MIRANDA RODRIGUEZ ANTHONY</t>
  </si>
  <si>
    <t>ALTAMIRANO FLORES JUANA MARIA EVA</t>
  </si>
  <si>
    <t>BARRETO JUSCAMAITA HILLARY</t>
  </si>
  <si>
    <t>AGUIRRE VASQUEZ FERGIE</t>
  </si>
  <si>
    <t>FRANK MARCOS PARI</t>
  </si>
  <si>
    <t>RIDER PISCO OCHOA</t>
  </si>
  <si>
    <t>04.11.2021</t>
  </si>
  <si>
    <t>OTERO MONTEZA SILVINA</t>
  </si>
  <si>
    <t>BRAVO CCATAMAYO CARLOS</t>
  </si>
  <si>
    <t xml:space="preserve"> CONTRATACION DE SERVICIO DE UN PROFESIONAL (VI) PARA LA GESTION DE MONITOREO DEL ABASTECIMIENTO DE BIENES ESTRATEGICOS ADMINISTRADOS POR LA CENTRAL DE ABASTECIMIENTO DE BIENES ESTRATEGICOS. DEPENDENC</t>
  </si>
  <si>
    <t xml:space="preserve"> CONTRATACION DE SERVICIO ESPECIALIZADO PARA EL ORDENAMIENTO Y TRAMITE DOCUMENTARIO DEL DESPACHO DE LA GERENCIA CENTRAL DE ABASTECIMIENTO DE BIENES ESTRATEGICOS. DEPENDENCIA: CEABE-GERENCIA CEABE. SOL</t>
  </si>
  <si>
    <t xml:space="preserve"> CONTRATACION DE SERVICIO ESPECIALIZADO PARA LA GESTION DOCUMENTARIA Y SEGUIMIENTO DEL DESPACHO DE LA GERENCIA CENTRAL DE BIENES ESTRATEGICOS. DEPENDENCIA: CEABE-GERENCIA CEABE. SOLPED: 11183923 SEGÚN</t>
  </si>
  <si>
    <t xml:space="preserve"> CONTRATACION DE SERVICIO ESPECIALIZADO PARA EL MONITOREO Y CONTROL DE LOS PROCEDIMIENTOS DE SELECCION DEL DESPACHO DE LA GERENCIA CENTRAL DE  BIENES ESTRATEGICOS. DEPENDENCIA: CEABE-GERENCIA CEABE. S</t>
  </si>
  <si>
    <t xml:space="preserve"> CONTRATACION DE SERVICIO ESPECIALIZADO PARA EL SEGUIMIENTO Y MONITOREO DE LA DOCUMENTACION QUE DERIVEN DE LS AREAS QUE CONFORMAN EL CEABE. DEPENDENCIA: CEABE-OFICINA DE ADMINISTRACION. SOLPED: 111818</t>
  </si>
  <si>
    <t xml:space="preserve"> CONTRATACION DE SERVICIO ESPECIALIZADO PARA EL SEGUIMIENTO Y ORDENAMIENTO DEL ARCHIVO DESCONCENTRADO DE LA GERENCIA CENTRAL DE ABAST ECIMIENTO DE BIENES ESTRATEGICOS. DEPENDENCIA: CEABE-OFICINA DE AD</t>
  </si>
  <si>
    <t xml:space="preserve"> CONTRATACION DE SERVICIO ESPECIALIZADO PARA LA ORGANIZACION DEL ACERVO DOCUMENTARIO DE LA CENTRAL DE ABASTECIMIENTO DE BIENES ESTRATEGICOS - CEABE. DEPENDENCIA: CEABE-OFICINA DE ADMINISTRACION. SOLPE</t>
  </si>
  <si>
    <t xml:space="preserve"> CONTRATACION DE SERVICIO ESPECIALIZADO PARA EL MONITOREO Y SEGUIMIENTO DE REQUERIMIENTOS DE BIENES, SERVICIOS Y PRESUPUESTO DE LA OFICINA DE ADMINISTRACION DE LA CENTRAL DE ABASTECIMIENTO DE BIENES E</t>
  </si>
  <si>
    <t xml:space="preserve"> CONTRATACION DE SERVICIO ESPECIALIZADO PARA EL MONITOREO Y SEGUIMIENTO DE PROCESOS DEL PORTAL DE TRANSPARENCIA, PLAN OPERATIVO Y SEGUIMIENTO DE INDICADORES DEL MANUAL DE PROCEDIMIENTOS DEL CEABE. DEP</t>
  </si>
  <si>
    <t xml:space="preserve"> CONTRATACION DE SERVICIO ESPECIALIZADO QUE SERVIRA DE SOPORTE ADMINISTRATIVO E INFORMATICO PARA LA CENTRAL DE ABASTECIMIENTO DE BIENES ESTRATEGICOS. DEPENDENCIA: CEABE-OFICINA DE ADMINISTRACION. SOLP</t>
  </si>
  <si>
    <t xml:space="preserve"> CONTRATACION DE SERVICIO ESPECIALIZADO PARA LA ORGANIZACION DEL ACERVO DOCUMENTARIO DE LA CENTRAL DE ABASTECIMIENTO DE BIENES ESTRAT EGICOS-CEABE. DEPENDENCIA: CEABE-OFICINA DE ADMINISTRACION. SOLPED</t>
  </si>
  <si>
    <t xml:space="preserve"> CONTRATACION DE SERVICIO DE UN ESPECIALISTA LEGAL (III) PARA LA OFICINA DE ASESORIA LEGAL DEL CEABE. DEPENDENCIA: CEABE-OFICINA DE ASESORIA LEGAL. SOLPED: 11181305 SEGÚN LOS TERMINOS DE REFERENCIA. E</t>
  </si>
  <si>
    <t xml:space="preserve"> CONTRATACION DE SERVICIO DE UN PROFESIONAL (I) PARA LA SUPERVISION Y CONTROL DE LAS REDES Y SEGUIMIENTO DEL ABASTECIMIENTO DE LOS BIENES ADMINISTRADOS POR LA GERENCIA DE ESTIMACION Y CONTROL DE BIENE</t>
  </si>
  <si>
    <t xml:space="preserve"> CONTRATACION DE SERVICIO DE UN PROFESIONAL (III) PARA LA SUPERVISION Y CONTROL DE LAS REDES Y SEGUIMIENTO DEL ABASTECIMIENTO DE LOS BIENES ADMINISTRADOS POR LA GERENCIA DE ESTIMACION Y CONTROL DE BIE</t>
  </si>
  <si>
    <t xml:space="preserve"> CONTRATACION DE SERVICIO DE UN PROFESIONAL (II) PARA SUPERVISION Y CONTROL DE LAS REDES Y SEGUIMIENTO DEL ABASTECIMIENTO DE LOS BIENES ADMINISTRADOS POR LA GERENCIA DE ESTIMACION Y CONTROL DE BIENES</t>
  </si>
  <si>
    <t xml:space="preserve"> CONTRATACION DE SERVICIO DE UN PROFESIONAL (IV) PARA LA SUPERVISION Y CONTROL DE LAS REDES Y SEGUIMIENTO DEL ABASTECIMIENTO DE LOS BIENES ADMINISTRADOS POR LA GERENCIA DE ESTIMACION Y CONTROL DE BIEN</t>
  </si>
  <si>
    <t xml:space="preserve"> CONTRATACION DE SERVICIO DE UN ESPECIALISTA (IV) EN ANALIIS DE REQUERIMIENTOS, EVALUACION TECNICA Y ESTIMACION DE NECESIDADES DE PRO DUCTOS FARMACEUTICOS PARA LA SUBGERENCIA DE DETERMINACION DE NECES</t>
  </si>
  <si>
    <t xml:space="preserve"> CONTRATACION DE SERVICIO DE UN ESPECIALISTA (VII) EN ANALISIS DE REQUERIMIENTOS, EVALUACION TECNICA Y ESTIMACION DE NECESIDADES DE P RODUCTOS FARMACEUTICOS PARA LA SUBGERENCIA DE DETERMINACION DE NEC</t>
  </si>
  <si>
    <t xml:space="preserve"> CONTRATACION DE SERVICIO DE UN ESPECIALISTA (IV) PEN ANALISIS DE REQUERIMIENTOS, EVALUACION TECNICA Y ESTIMACION DE NECESIDADES DE P RODUCTOS FARMACEUTICOS POR LA SUBGERENCIA DE DETERMINACION DE NECE</t>
  </si>
  <si>
    <t xml:space="preserve"> CONTRATACION DE SERVICIO DE GESTION DOCUMENTAL PARA COORDINACION, TRAMITE Y SEGUIMIENTO DE LA INFORMACION DE LA LA SUBGERENCIA DE DE TERMINACION DE NECESIDADES Y CONTROL DE PRODUCTOS FARMACEUTICOS DE</t>
  </si>
  <si>
    <t xml:space="preserve"> CONTRATACION DE SERVICIO DE GESTION DOCUMENTAL PARA COORDINACION, TRAMITE Y SEGUIMIENTO DE LA INFORMACION DE LA SUBGERENCIA DE DETER MINACION DE NECESIDADES Y CONTROL DE DISPOSITIVOS Y EQUIPAMIENTO M</t>
  </si>
  <si>
    <t xml:space="preserve"> CONTRATACION DE SERVICIO DE UN ESPECIALISTA (I) PARA EL ABASTECIMIENTO DE LOS BIENES ADMINISTRADOS POR LA GERENCIA DE ESTIMACION Y CONTROL DE BIENES ESTRATEGICOS. DEPENDENCIA: CEABE-GERENCIA DE ESTIM</t>
  </si>
  <si>
    <t xml:space="preserve"> CONTRATACION DE SERVICIO DE UN PROFESIONAL (IV) PARA LA SUPERVISION Y CONTROL DE LAS REDES POR LA SUBGERENCIA DE DETERMINACION DE NECESIDADES Y CONTROL DE DISPOSITIVOS Y EQUIPAMIENTO MEDICO DE LA CEN</t>
  </si>
  <si>
    <t xml:space="preserve"> CONTRATACION DE SERVICIO DE UN ESPECIALISTA (IV) EN EVALUACION TECNICA, ANALISIS DE ESTIMACION Y DETERMINACION DE NECESIDADES DE DISPOSITIVOS MEDICOS PARA LA SUBGERENCIA DE DETERMINACION DE NECESIDAD</t>
  </si>
  <si>
    <t xml:space="preserve"> CONTRATACION DE SERVICIO DE UN ESPECIALISTA (III) EN EVALUACION TECNICA, ANALISIS DE ESTIMACION Y DETERMINACION DE NECESIDADES DE DISPOSITIVOS MEDICOS PARA LA SUBGERENCIA DE DETERMINACION DE NECESIDA</t>
  </si>
  <si>
    <t xml:space="preserve"> CONTRATACION DE SERVICIO DE UN PROFESIONAL (I) PARA LA SUPERVISION Y CONTROL DE LAS REDES POR LA SUBGERENCIA DE DETERMINACION DE NECESIDADES Y CONTROL DE DISPOSITIVOS Y EQUIPAMIENTO MEDICO DE LA CENT</t>
  </si>
  <si>
    <t xml:space="preserve"> CONTRATACION DE SERVICIO DE UN ESPECIALISTA (II) PARA EL ABASTECIMIENTO DE LOS BIENES ADMINISTRADOS POR LA GERENCIA DE ESTIMACION Y CONTROL DE BIENES ESTRATEGICOS. DEPENDENCIA: CEABE-GERENCIA DE ESTI</t>
  </si>
  <si>
    <t xml:space="preserve"> CONTRATACION DE SERVICIO ESPECIALIZADO PARA ASISTENCIA EN ADMINISTRACION DEL ABASTECIMIENTO DE LOS BIENES ADMINISTRADOS POR LA SUBGERENCIA DE DETERMINACION DE NECESIDADES Y CONTROL DE DISPOSITIVOS Y</t>
  </si>
  <si>
    <t xml:space="preserve"> CONTRATACION DE SERVICIO DE UN ESPECIALISTA (V) EN EVALUACION TECNICA, ANALISIS DE ESTIMACION Y DETERMINACION DE NECESIDADES DE DISPOSITIVOS MEDICOS PARA LA SUBGERENCIA DE DETERMINACION DE NECESIDADE</t>
  </si>
  <si>
    <t xml:space="preserve"> CONTRATACION DE SERVICIO DE UN PROFESIONAL (III) PARA LA SUPERVISION Y CONTROL DE LAS REDES PARA LA SUBGERENCIA DE DETERMINACION DE NECESIDADES Y CONTROL DE DISPOSITIVOS Y EQUIPAMIENTO MEDICO DE LA C</t>
  </si>
  <si>
    <t xml:space="preserve"> CONTRATACION DE SERVICIO DE UN PROFESIONAL (V) PARA LA SUPERVISION Y CONTROL DE LAS REDES PARA LA SUBGERENCIA DE DETERMINACION DE NECESIDADES Y CONTROL DE DISPOSITIVOS Y EQUIPAMIENTO MEDICO DE LA CEN</t>
  </si>
  <si>
    <t xml:space="preserve"> CONTRATACIÓN DEL SERVICIO ESPECIALIZADO  EN GESTIÓN DOCUMENTAL PARA LA GERENCIA DE ADQUISICIONES DE BIENES ESTRATÉGICOS DE LA CENTRAL DE ABASTECIMIENTO DE BIENES ESTRATÉGICOS DEPENDENCIA: CEABE SEGÚN</t>
  </si>
  <si>
    <t xml:space="preserve"> CONTRATACION DE SERVICIO ESPECIALIZADO PARA LA GESTION DOCUMENTARIA Y SEGUIMIENTO DEL DESPACHO DE LA GERENCIA CENTRAL DE ABASTECIMIENTO DE BIENES ESTRATEGICOS. DEPENDENCIA: CEABE-GERENCIA CEABE. SOLP</t>
  </si>
  <si>
    <t xml:space="preserve"> CONTRATACION DE SERVICIO DE UN ESPECIALISTA EN GESTION PUBLICA PAR ALA GERENCIA DE ADQUISICIONES DE BIENES ESTRATEGICOS DE LA CENTRAL DE ABASTECIMIENTO DE BIENES ESTRATEGICOS. DEPENDENCIA: CEABE-GERE</t>
  </si>
  <si>
    <t xml:space="preserve"> CONTRATACION DE SERVICIO ESPECIALIZADO PARA EL ORDENAMIENTO Y TRAMITE DOCUMENTARIO PARA LA SUBGERENCIA DE ADQUISICION Y EJECUCION CONTRACTUAL DE LA CENTRAL DE ABASTECIMIENTO DE BIENES ESTRATEGICOS. D</t>
  </si>
  <si>
    <t xml:space="preserve"> CONTRATACION DE SERVICIO ESPECIALIZADO EN GESTION DOCUMENTAL PARA LA GERENCIA DE ADQUISICIONES DE BIENES ESTRATEGICOS DE LA CENTRAL DE ABASTECIMIENTO DE BIENES ESTRATEGICOS. DEPENDENCIA: CEABE-GERENC</t>
  </si>
  <si>
    <t xml:space="preserve"> CONTRATACION DE UN SERVICIO ESPECIALIZADO PARA LA ELABORACION DE PROCEDIMIENTOS PARA LA CONTRATACION DE BIENES ESTRATEGICOS EN LA SUB GERENCIA DE PROGRAMACION Y ELABORACION DE EXPEDEINTES DE LA CENTR</t>
  </si>
  <si>
    <t xml:space="preserve"> CONTRATACION DE SERVICIO ESPECIALIZADO EN CONTRATACIONES DEL ESTADO PARA LA SUB GERENCIA DE PROGRAMACION Y ELABORACION DE EXPEDIENTES DE LA CENTRAL DE ABASTECIMIENTO DE BIENES ESTRATEGICOS. DEPENDENC</t>
  </si>
  <si>
    <t xml:space="preserve"> CONTRATACION DE SERVICIO ESPECIALIZADO PARA LA FORMULACION DE LA DOCUMENTACION SUSTENTARIA DE LOS PROCEDIMIENTOS DE SELECCION PARA LA SUB GERENCIA DE PROGRAMACION Y ELABORACION DE EXPEDIENTES DE LA C</t>
  </si>
  <si>
    <t xml:space="preserve"> CONTRATACION DE SERVICIO ESPECIALIZADO PARA LA DISTRIBUCION, RECEPCION Y DIGITALIZACION DE DOCUMENTOS, EXPEDIENTES Y OTROS PARA LA SUBGERENCIA DE PROGRAMACION Y ELABORACION DE EXPEDIENTES DE LA GEREN</t>
  </si>
  <si>
    <t xml:space="preserve"> CONTRATACION DE SERVICIO ESPECIALIZADO EN GESTION DOCUMENTAL PARA LA SUBGERENCIA DE PROGRAMACION Y ELABORACION DE EXPEDIENTES DE LA GERENCIA DE ADQUISICIONES DE BIENES ESTRATEGICOS DE LA CENTRAL DE A</t>
  </si>
  <si>
    <t xml:space="preserve"> CONTRATACION DE SERVICIO ESPECIALIZADO PARA LA SUBGERENCIA DE PROGRAMACION Y ELABORACION DE EXPEDIENTES DE LA CENTRAL DE ABASTECIMIE NTO DE BIENES ESTRATEGICOS. DEPENDENCIA: CEABE-SUB GERENCIA DE PRO</t>
  </si>
  <si>
    <t xml:space="preserve"> CONTRATACION DE SERVICIO DE UN ESPECIALISTA EN CONTRATACIONES DEL ESTADO PARA LA SUB GERENCIA DE PROGRAMACION Y ELABORACION DE EXPEDIENTES DE LA CENTRAL DE ABASTECIMIENTO DE BIENES ESTRATEGICOS. DEPE</t>
  </si>
  <si>
    <t xml:space="preserve"> CONTRATACION DE SERVICIO DE UN PROFESIONAL PARA LA SUBGERENCIA DE PROGRAMACION Y ELABORACION DE EXPEDIENTES DE LA CENTRAL DE ABASTEC IMIENTO DE BIENES ESTRATEGICOS. DEPENDENCIA: CEABE-SUB GERENCIA DE</t>
  </si>
  <si>
    <t xml:space="preserve"> CONTRATACION DE SERVICIO ESPECIALIZADO PARA LA SUB GERENCIA DE PROGRAMACION Y ELABORACION DE EXPEDIENTES DE LA CENTRAL DE ABASTECIMI ENTO DE BIENES ESTRATEGICOS. DEPENDENCIA: CEABE-SUB GERENCIA DE PR</t>
  </si>
  <si>
    <t xml:space="preserve"> CONTRATACION DE SERVICIO ESPECIALIZADO EN CONTRATACIONES DEL ESTADO PARA LA SUBGERENCIA DE PROGRAMACION Y ELABORACION DE EXPEDIENTES DE LA CENTRAL DE ABASTECIMIENTO DE BIENES ESTRATEGICOS. DEPENDENCI</t>
  </si>
  <si>
    <t xml:space="preserve"> CONTRATACION DE SERVICIO DE UN ESPECIALIZADO EN ELABORACION, SEGUIMIENTO Y EVALUACION DEL PLAN ANUAL DE CONTRATACIONES PARA LA SUB GERENCIA DE PROGRAMACION Y ELABORACION DE EXPEDIENTES DE LA CENTRAL</t>
  </si>
  <si>
    <t xml:space="preserve"> CONTRATACION DEL SERVICIO ESPECIALIZADO PARA LA SUBGERENCIA DE PROGRAMACION Y ELABORACION DE EXPEDIENTES DE LA CENTRAL DE ABASTECIMI ENTO DE BIENES ESTRATEGICOS DEPENDENCIA: CEABE SEGÚN LOS TERMINOS</t>
  </si>
  <si>
    <t xml:space="preserve"> CONTRATACION DE UN ANALISTTA EN CONTRATACIONES DEL ETADO PARA LA SUBGERENCIA DE PROGRAMACION Y ELABORACION DE EXPEDIENTES DE LA GERENCIA DE ADQUISICIONES DE BIENES ESTRATEGICOS DE LA CENTRAL DE ABAST</t>
  </si>
  <si>
    <t xml:space="preserve"> CONTRATACION DE SERVICIO ESPECIALIZADO PARA LA REVISION Y/O ELABORACION DE LA CENTRAL DE ABASTECIMIENTO DE BIENES ESTRATEGICOS. DEPENDENCIA: CEABE-SUB GERENCIA DE PROGRAMACION Y ELABORACION DE EXPEDI</t>
  </si>
  <si>
    <t xml:space="preserve"> CONTRATACION DE SERVICIO DE UN ESPECIALISTA EN CONTRATACIONES DEL ESTADO PARA LA SUBGERENCIA DE ADQUISICION Y EJECUCION CONTRACTUAL DE LA CENTRAL DE ABASTECIMIENTO DE BIENES ESTRATEGICOS. DEPENDENCIA</t>
  </si>
  <si>
    <t xml:space="preserve"> CONTRATACION DEL SERVICIO DE UN COORDINADOR EN EJECUCION CONTRACTUAL PARA LA SUB GERENCIA DE ADQUISICION Y EJECUCION CONTRACTUAL DE LA CENTRAL DE ABASTECIMIENTO DE BIENES ESTRATEGICOS. DEPENDENCIA: C</t>
  </si>
  <si>
    <t xml:space="preserve"> CONTRATACION DE SERVICIO DE UN TECNICO PARA LA SUBGERENCIA DE ADQUISICION Y EJECUCION CONTRACTUAL DE LA CENTRAL DE ABASTECIMIENTO DE BIENES ESTRATEGICOS. DEPENDENCIA: CEABE-SUB GERENCIA DE ADQUISICIO</t>
  </si>
  <si>
    <t xml:space="preserve"> CONTRATACION DE SERVICIO DE ASISTENCIA TECNICA EN GIRO DE ORDENES PARA LA SUB GERENCIA DE ADQUISICION Y EJECUCION CONTRACTUAL DE LA CENTRAL DE ABASTECIMIENTO DE BIENES ESTRATEGICOS. DEPENDENCIA: CEAB</t>
  </si>
  <si>
    <t xml:space="preserve"> CONTRATACION DE SERVICIO DE UN ESPECIALISTA EN PROCEDIMIENTOS DE SELECCION PARA LA SUB GERENCIA DE ADQUISICION Y EJECUCION CONTRACTUAL DE LA CENTRAL DE ABASTECIMIENTO DE BIENES ESTRATEGICOS. DEPENDEN</t>
  </si>
  <si>
    <t xml:space="preserve"> CONTRATACION DE SERVICIO DE ASISTENCIA ADMINISTRATIVA EN GESTION DOCUMENTAL PARA LA SUBGERENCIA DE ADQUISICION Y EJECUCION CONTRACTUAL DE LA CENTRAL DE ABASTECIMIENTO DE BIENES ESTRATEGICOS. DEPENDEN</t>
  </si>
  <si>
    <t xml:space="preserve"> CONTRATACION DE SERVICIO DE UN PROFESIONAL EN CONTRATACIONES PARA LA SUB GERENCIA DE ADQUISICION Y EJECUCION CONTRACTUAL DE LA CENTRAL DE ABASTECIMIENTO DE BIENES ESTRATEGICOS. DEPENDENCIA: CEABE-SUB</t>
  </si>
  <si>
    <t xml:space="preserve"> CONTRATACIÓN DEL SERVICIO DE ASISTENCIA ADMINISTRATIVA EN GESTIÓN DOCUMENTAL PARA LA SUBGERENCIA DE ADQUISICIÓN Y EJECUCIÓN CONTRACTUAL DE LA CENTRAL DE ABASTECIMIENTO DE BIENES ESTRATÉGICOS. DEPENDE</t>
  </si>
  <si>
    <t xml:space="preserve"> CONTRATACION DE SERVICIO DE UN TECNICO PARA EL TRAMITE DE PAGOS PARA LA SUBGERENCIA DE ADQUISICION Y EJECUCION CONTRACTUAL DE LA CENTRAL DE ABASTECIMIENTO DE BIENES ESTRATEGICOS. DEPENDENCIA: CEABE-S</t>
  </si>
  <si>
    <t xml:space="preserve"> CONTRATACION DE SERVICIO DE ASISTENCIA TECNICA EN GIRO DE ORDENES PARA LA SUBGERENCIA DE ADQUISICION Y EJECUCION CONTRACTUAL DE LA CENTRAL DE ABASTECIMIENTO DE BIENES ESTRATEGICOS. DEPENDENCIA: CEABE</t>
  </si>
  <si>
    <t xml:space="preserve"> CONTRATACION DE SERVICIO DE UN ESPECIALISTA EN PROCEDIMIENTOS DE SELECCION PARA LA SUBGERENCIA DE ADQUISICION Y EJECUCION CONTRACTUAL DE LA CENTRAL DE ABASTECIMIENTO DE BIENES ESTRATEGICOS. DEPENDENC</t>
  </si>
  <si>
    <t xml:space="preserve"> CONTRATACION DE SERVICIO DE UN ASESOR LEGAL EN CONTRATACIONES PUBLICAS PARA LA SUBGERENCIA DE ADQUISICION Y EJECUCION CONTRACTUAL DE LA CENTRAL DE ABASTECIMIENTO DE BIENES ESTRATEGICOS. DEPENDENCIA:</t>
  </si>
  <si>
    <t xml:space="preserve"> CONTRATACION DE SERVICIO DE UN PROFESIONAL PARA EL SEGUIMIENTO Y CONTROL DE LA EMISION Y NOTIFICACION DE LAS ORDENES DE COMPRA Y FACTURACION PARA LA SUBGERENCIA DE ADQUISICION Y EJECUCION CONTRACTUAL</t>
  </si>
  <si>
    <t xml:space="preserve"> CONTRATACIÓN DEL SERVICIO ESPECIALIZADO DE UN ASESOR LEGAL EN PROCEDIMIENTOS ADMINISTRATIVOS Y GESTIÓN DE CONTRATACIONES PÚBLICAS PARA LA SUBGERENCIA DE ADQUISICIONES Y EJECUCIÓN CONTRACTUAL DEPENDEN</t>
  </si>
  <si>
    <t xml:space="preserve"> CONTRATCION DEL SERVICIO DE COORDINACION, SUPERVISION Y CONTROL DE LOS EXPEDIENTES DE CONTRATACION A CARGO DE LA SUBGERENCIA DE ADQUISICION Y EJECUCION CONTRACTUAL DE LA CENTRAL DE ABASTECIMIENTO DE</t>
  </si>
  <si>
    <t xml:space="preserve"> CONTRATACION DE SERVICIO DE UN ASISTENTE ADMIISTRATIVO PARA LA SUBGERENCIA DE ADQUISICION Y EJECUCION CONTRACTUAL DE LA CENTRAL DE A BASTECIMIENTO DE BIENES ESTRATEGICOS. DEPENDENCIA: CEABE-SUB GEREN</t>
  </si>
  <si>
    <t xml:space="preserve"> CONTRATACION DE SERVICIO DE UN ESPECIALISTA EN FACTURACION PARA LA SUBGERENCIA DE ADQUISICION Y EJECUCION CONTRACTUAL DE LA CENTRAL DE ABASTECIMIENTO DE BIENES ESTRATEGICOS. DEPENDENCIA: CEABE-SUB GE</t>
  </si>
  <si>
    <t xml:space="preserve"> CONTRATACION DE SERVICIO DE UN ASISTENTE ADMINISTRATIVO PARA LA SUBGERENCIA DE ADQUISICION Y EJECUCION CONTRACTUAL DE LA CENTRAL DE ABASTECIMIENTO DE BIENES ESTRATEGICOS. DEPENDENCIA: CEABE-SUB GEREN</t>
  </si>
  <si>
    <t xml:space="preserve"> CONTRATACION DE SERVICIO DE UN AUXILIAR ADMINISTRATIVO PARA LA SUBGERENCIA DE ADQUISICION Y EJECUCION CONTRACTUAL DE LA CENTRAL DE A BASTECIMIENTO DE BIENES ESTRATEGICOS. DEPENDENCIA: CEABE-SUBGERENC</t>
  </si>
  <si>
    <t xml:space="preserve"> CONTRATACION DE SERVICIO DE UN ESPECIALISTA EN ADMINISTRACION DE ALMACENES PARA LA SUBGERENCIA DE ALAMCENAMIENTO Y DISTRIBUCION DE LA CENTRAL DE ABASTECIMIENTO DE BIENES ESTRATEGICOS. DEPENDENCIA: CE</t>
  </si>
  <si>
    <t xml:space="preserve"> CONTRATACION DE SERVICIO DE UN ESPECIALIZADO PARA LA ELABORACION DE UN (01) REPORTE MENSUAL DE GESTION Y ARCHIVAMIENTO DE GESTION DOCUMENTARIA PARA LA SUB GERENCIA DE ALMACENAMIENTO Y DISTRIBUCION DE</t>
  </si>
  <si>
    <t xml:space="preserve"> CONTRATACION DEL SERVICIO DE UN ESPECIALISTA EN ADMINISTRACION DE ALMACENES PARA LA SUB GERENCIA DE ALMACENAMIENTO Y DISTRIBUCION DE LA CENTRAL DE ABASTECIMIENTO DE BIENES ESTRATEGICOS SEGÚN LOS TERM</t>
  </si>
  <si>
    <t xml:space="preserve"> CONTRATACION DE SERVICIO DE SOPORTE EN DISTRIBUCION Y CONTROL DE BIENES ESTRATEGICOS PARA LA SUBGERENCIA DE ALMACENAMIENTO Y DISTRIBUCION DE LA CENTRAL DE ABASTECIMIENTO DE BIENES ESTRATEGICOS. DEPEN</t>
  </si>
  <si>
    <t xml:space="preserve"> CONTRATACION SERVICIO DE UN PROFESIONAL (IV) PARA LA SUPERVISION Y CONTROL DE LAS REDES Y SEGUIMIENTO DEL ABASTECIMIENTO DE LOS BIENES ADMINISTRADOS POR LA GERENCIA DE ESTIMACION Y CONTROL DE BIENES ESTRATEGICOS.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</si>
</sst>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S/&quot;* #,##0.00_-;\-&quot;S/&quot;* #,##0.00_-;_-&quot;S/&quot;* &quot;-&quot;??_-;_-@_-"/>
    <numFmt numFmtId="164" formatCode="&quot;S/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0" fillId="0" borderId="5" xfId="0" applyFill="1" applyBorder="1" applyProtection="1"/>
    <xf numFmtId="4" fontId="1" fillId="0" borderId="8" xfId="0" applyNumberFormat="1" applyFont="1" applyFill="1" applyBorder="1" applyProtection="1"/>
    <xf numFmtId="4" fontId="1" fillId="0" borderId="9" xfId="0" applyNumberFormat="1" applyFont="1" applyFill="1" applyBorder="1" applyProtection="1"/>
    <xf numFmtId="2" fontId="1" fillId="0" borderId="0" xfId="0" applyNumberFormat="1" applyFont="1" applyAlignment="1">
      <alignment horizontal="center" vertical="center"/>
    </xf>
    <xf numFmtId="2" fontId="1" fillId="0" borderId="5" xfId="0" applyNumberFormat="1" applyFont="1" applyBorder="1"/>
    <xf numFmtId="2" fontId="1" fillId="0" borderId="0" xfId="0" applyNumberFormat="1" applyFont="1"/>
    <xf numFmtId="4" fontId="0" fillId="0" borderId="9" xfId="0" applyNumberFormat="1" applyFill="1" applyBorder="1" applyProtection="1"/>
    <xf numFmtId="4" fontId="0" fillId="0" borderId="8" xfId="0" applyNumberFormat="1" applyFill="1" applyBorder="1" applyProtection="1"/>
    <xf numFmtId="0" fontId="0" fillId="3" borderId="5" xfId="0" applyFill="1" applyBorder="1" applyProtection="1"/>
    <xf numFmtId="4" fontId="0" fillId="3" borderId="9" xfId="0" applyNumberFormat="1" applyFill="1" applyBorder="1" applyProtection="1"/>
    <xf numFmtId="0" fontId="0" fillId="0" borderId="0" xfId="0" applyBorder="1"/>
    <xf numFmtId="4" fontId="0" fillId="3" borderId="8" xfId="0" applyNumberFormat="1" applyFill="1" applyBorder="1" applyProtection="1"/>
    <xf numFmtId="4" fontId="0" fillId="3" borderId="5" xfId="0" applyNumberFormat="1" applyFill="1" applyBorder="1" applyProtection="1"/>
    <xf numFmtId="0" fontId="0" fillId="3" borderId="0" xfId="0" applyFill="1" applyProtection="1"/>
    <xf numFmtId="4" fontId="0" fillId="3" borderId="0" xfId="0" applyNumberFormat="1" applyFill="1" applyBorder="1" applyProtection="1"/>
    <xf numFmtId="44" fontId="0" fillId="3" borderId="0" xfId="0" applyNumberFormat="1" applyFill="1" applyProtection="1"/>
    <xf numFmtId="0" fontId="0" fillId="3" borderId="0" xfId="0" applyFill="1"/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44" fontId="6" fillId="0" borderId="5" xfId="0" applyNumberFormat="1" applyFont="1" applyFill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44" fontId="6" fillId="0" borderId="12" xfId="0" applyNumberFormat="1" applyFont="1" applyFill="1" applyBorder="1" applyAlignment="1">
      <alignment horizontal="center" vertical="center"/>
    </xf>
    <xf numFmtId="44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44" fontId="6" fillId="0" borderId="14" xfId="0" applyNumberFormat="1" applyFont="1" applyFill="1" applyBorder="1" applyAlignment="1">
      <alignment horizontal="center" vertical="center"/>
    </xf>
    <xf numFmtId="44" fontId="6" fillId="0" borderId="15" xfId="0" applyNumberFormat="1" applyFont="1" applyFill="1" applyBorder="1" applyAlignment="1">
      <alignment horizontal="center" vertical="center"/>
    </xf>
    <xf numFmtId="44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44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44" fontId="6" fillId="0" borderId="18" xfId="0" applyNumberFormat="1" applyFont="1" applyFill="1" applyBorder="1" applyAlignment="1">
      <alignment horizontal="center" vertical="center"/>
    </xf>
    <xf numFmtId="16" fontId="0" fillId="0" borderId="17" xfId="0" applyNumberFormat="1" applyFont="1" applyFill="1" applyBorder="1" applyAlignment="1">
      <alignment horizontal="center"/>
    </xf>
    <xf numFmtId="16" fontId="0" fillId="0" borderId="5" xfId="0" applyNumberFormat="1" applyFont="1" applyFill="1" applyBorder="1" applyAlignment="1">
      <alignment horizontal="center"/>
    </xf>
    <xf numFmtId="16" fontId="0" fillId="0" borderId="10" xfId="0" applyNumberFormat="1" applyFont="1" applyFill="1" applyBorder="1" applyAlignment="1">
      <alignment horizontal="center"/>
    </xf>
    <xf numFmtId="16" fontId="0" fillId="0" borderId="12" xfId="0" applyNumberFormat="1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4" xfId="0" applyFont="1" applyFill="1" applyBorder="1"/>
    <xf numFmtId="44" fontId="6" fillId="0" borderId="19" xfId="0" applyNumberFormat="1" applyFont="1" applyFill="1" applyBorder="1" applyAlignment="1">
      <alignment horizontal="center" vertical="center"/>
    </xf>
    <xf numFmtId="44" fontId="6" fillId="0" borderId="9" xfId="0" applyNumberFormat="1" applyFont="1" applyFill="1" applyBorder="1" applyAlignment="1">
      <alignment horizontal="center" vertical="center"/>
    </xf>
    <xf numFmtId="44" fontId="6" fillId="0" borderId="20" xfId="0" applyNumberFormat="1" applyFont="1" applyFill="1" applyBorder="1" applyAlignment="1">
      <alignment horizontal="center" vertical="center"/>
    </xf>
    <xf numFmtId="44" fontId="6" fillId="0" borderId="21" xfId="0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0" fillId="3" borderId="9" xfId="0" applyNumberFormat="1" applyFill="1" applyBorder="1" applyProtection="1"/>
    <xf numFmtId="164" fontId="0" fillId="3" borderId="0" xfId="0" applyNumberFormat="1" applyFill="1" applyProtection="1"/>
    <xf numFmtId="0" fontId="0" fillId="3" borderId="5" xfId="0" applyFill="1" applyBorder="1"/>
    <xf numFmtId="4" fontId="0" fillId="3" borderId="5" xfId="0" applyNumberFormat="1" applyFill="1" applyBorder="1"/>
    <xf numFmtId="0" fontId="2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42"/>
  <sheetViews>
    <sheetView topLeftCell="A43" zoomScaleNormal="100" workbookViewId="0">
      <selection activeCell="D80" sqref="D80"/>
    </sheetView>
  </sheetViews>
  <sheetFormatPr baseColWidth="10" defaultRowHeight="15" x14ac:dyDescent="0.25"/>
  <cols>
    <col min="1" max="1" width="2.85546875" customWidth="1"/>
    <col min="2" max="2" width="5.28515625" customWidth="1"/>
    <col min="3" max="3" width="34.5703125" customWidth="1"/>
    <col min="4" max="4" width="30.42578125" customWidth="1"/>
    <col min="5" max="5" width="13.28515625" customWidth="1"/>
    <col min="6" max="6" width="10.85546875" style="12" customWidth="1"/>
    <col min="7" max="8" width="12.42578125" customWidth="1"/>
  </cols>
  <sheetData>
    <row r="5" spans="2:8" ht="19.5" thickBot="1" x14ac:dyDescent="0.35">
      <c r="B5" s="63" t="s">
        <v>0</v>
      </c>
      <c r="C5" s="63"/>
      <c r="D5" s="63"/>
      <c r="E5" s="63"/>
      <c r="F5" s="63"/>
      <c r="G5" s="63"/>
      <c r="H5" s="63"/>
    </row>
    <row r="6" spans="2:8" ht="35.25" customHeight="1" thickBot="1" x14ac:dyDescent="0.3">
      <c r="B6" s="1" t="s">
        <v>1</v>
      </c>
      <c r="C6" s="2"/>
      <c r="D6" s="1" t="s">
        <v>2</v>
      </c>
      <c r="E6" s="3"/>
      <c r="F6" s="10"/>
      <c r="G6" s="2" t="s">
        <v>3</v>
      </c>
      <c r="H6" s="6" t="s">
        <v>12</v>
      </c>
    </row>
    <row r="7" spans="2:8" ht="39" customHeight="1" thickBot="1" x14ac:dyDescent="0.3">
      <c r="B7" s="64" t="s">
        <v>4</v>
      </c>
      <c r="C7" s="66" t="s">
        <v>5</v>
      </c>
      <c r="D7" s="66" t="s">
        <v>6</v>
      </c>
      <c r="E7" s="66" t="s">
        <v>7</v>
      </c>
      <c r="F7" s="68" t="s">
        <v>8</v>
      </c>
      <c r="G7" s="70" t="s">
        <v>9</v>
      </c>
      <c r="H7" s="71"/>
    </row>
    <row r="8" spans="2:8" ht="39" customHeight="1" x14ac:dyDescent="0.25">
      <c r="B8" s="65"/>
      <c r="C8" s="67"/>
      <c r="D8" s="67"/>
      <c r="E8" s="67"/>
      <c r="F8" s="69"/>
      <c r="G8" s="4" t="s">
        <v>10</v>
      </c>
      <c r="H8" s="4" t="s">
        <v>11</v>
      </c>
    </row>
    <row r="9" spans="2:8" x14ac:dyDescent="0.25">
      <c r="B9" s="5">
        <v>1</v>
      </c>
      <c r="C9" s="7" t="s">
        <v>13</v>
      </c>
      <c r="D9" s="7" t="s">
        <v>14</v>
      </c>
      <c r="E9" s="8">
        <v>7652</v>
      </c>
      <c r="F9" s="11">
        <v>22956</v>
      </c>
      <c r="G9" s="7" t="s">
        <v>15</v>
      </c>
      <c r="H9" s="7" t="s">
        <v>16</v>
      </c>
    </row>
    <row r="10" spans="2:8" x14ac:dyDescent="0.25">
      <c r="B10" s="5">
        <v>2</v>
      </c>
      <c r="C10" s="7" t="s">
        <v>17</v>
      </c>
      <c r="D10" s="7" t="s">
        <v>18</v>
      </c>
      <c r="E10" s="9">
        <v>7652</v>
      </c>
      <c r="F10" s="11">
        <v>22956</v>
      </c>
      <c r="G10" s="7" t="s">
        <v>15</v>
      </c>
      <c r="H10" s="7" t="s">
        <v>16</v>
      </c>
    </row>
    <row r="11" spans="2:8" x14ac:dyDescent="0.25">
      <c r="B11" s="5">
        <v>3</v>
      </c>
      <c r="C11" s="7" t="s">
        <v>19</v>
      </c>
      <c r="D11" s="7" t="s">
        <v>20</v>
      </c>
      <c r="E11" s="9">
        <v>7152</v>
      </c>
      <c r="F11" s="11">
        <v>21456</v>
      </c>
      <c r="G11" s="7" t="s">
        <v>15</v>
      </c>
      <c r="H11" s="7" t="s">
        <v>16</v>
      </c>
    </row>
    <row r="12" spans="2:8" x14ac:dyDescent="0.25">
      <c r="B12" s="5">
        <v>4</v>
      </c>
      <c r="C12" s="7" t="s">
        <v>21</v>
      </c>
      <c r="D12" s="7" t="s">
        <v>22</v>
      </c>
      <c r="E12" s="9">
        <v>7152</v>
      </c>
      <c r="F12" s="11">
        <v>21456</v>
      </c>
      <c r="G12" s="7" t="s">
        <v>15</v>
      </c>
      <c r="H12" s="7" t="s">
        <v>16</v>
      </c>
    </row>
    <row r="13" spans="2:8" x14ac:dyDescent="0.25">
      <c r="B13" s="5">
        <v>5</v>
      </c>
      <c r="C13" s="7" t="s">
        <v>23</v>
      </c>
      <c r="D13" s="7" t="s">
        <v>24</v>
      </c>
      <c r="E13" s="9">
        <v>8152</v>
      </c>
      <c r="F13" s="11">
        <v>24456</v>
      </c>
      <c r="G13" s="7" t="s">
        <v>15</v>
      </c>
      <c r="H13" s="7" t="s">
        <v>16</v>
      </c>
    </row>
    <row r="14" spans="2:8" x14ac:dyDescent="0.25">
      <c r="B14" s="5">
        <v>6</v>
      </c>
      <c r="C14" s="7" t="s">
        <v>25</v>
      </c>
      <c r="D14" s="7" t="s">
        <v>26</v>
      </c>
      <c r="E14" s="9">
        <v>7652</v>
      </c>
      <c r="F14" s="11">
        <v>22956</v>
      </c>
      <c r="G14" s="7" t="s">
        <v>15</v>
      </c>
      <c r="H14" s="7" t="s">
        <v>16</v>
      </c>
    </row>
    <row r="15" spans="2:8" x14ac:dyDescent="0.25">
      <c r="B15" s="5">
        <v>7</v>
      </c>
      <c r="C15" s="7" t="s">
        <v>27</v>
      </c>
      <c r="D15" s="7" t="s">
        <v>28</v>
      </c>
      <c r="E15" s="9">
        <v>8152</v>
      </c>
      <c r="F15" s="11">
        <v>24456</v>
      </c>
      <c r="G15" s="7" t="s">
        <v>15</v>
      </c>
      <c r="H15" s="7" t="s">
        <v>16</v>
      </c>
    </row>
    <row r="16" spans="2:8" x14ac:dyDescent="0.25">
      <c r="B16" s="5">
        <v>8</v>
      </c>
      <c r="C16" s="7" t="s">
        <v>29</v>
      </c>
      <c r="D16" s="7" t="s">
        <v>30</v>
      </c>
      <c r="E16" s="9">
        <v>7652</v>
      </c>
      <c r="F16" s="11">
        <v>20706</v>
      </c>
      <c r="G16" s="7" t="s">
        <v>15</v>
      </c>
      <c r="H16" s="7" t="s">
        <v>16</v>
      </c>
    </row>
    <row r="17" spans="2:8" x14ac:dyDescent="0.25">
      <c r="B17" s="5">
        <v>9</v>
      </c>
      <c r="C17" s="7" t="s">
        <v>31</v>
      </c>
      <c r="D17" s="7" t="s">
        <v>32</v>
      </c>
      <c r="E17" s="9">
        <v>7514</v>
      </c>
      <c r="F17" s="11">
        <v>22542</v>
      </c>
      <c r="G17" s="7" t="s">
        <v>15</v>
      </c>
      <c r="H17" s="7" t="s">
        <v>16</v>
      </c>
    </row>
    <row r="18" spans="2:8" x14ac:dyDescent="0.25">
      <c r="B18" s="5">
        <v>10</v>
      </c>
      <c r="C18" s="7" t="s">
        <v>33</v>
      </c>
      <c r="D18" s="7" t="s">
        <v>34</v>
      </c>
      <c r="E18" s="9">
        <v>3652</v>
      </c>
      <c r="F18" s="11">
        <v>10956</v>
      </c>
      <c r="G18" s="7" t="s">
        <v>15</v>
      </c>
      <c r="H18" s="7" t="s">
        <v>16</v>
      </c>
    </row>
    <row r="19" spans="2:8" x14ac:dyDescent="0.25">
      <c r="B19" s="5">
        <v>11</v>
      </c>
      <c r="C19" s="7" t="s">
        <v>35</v>
      </c>
      <c r="D19" s="7" t="s">
        <v>36</v>
      </c>
      <c r="E19" s="9">
        <v>6146</v>
      </c>
      <c r="F19" s="11">
        <v>18438</v>
      </c>
      <c r="G19" s="7" t="s">
        <v>15</v>
      </c>
      <c r="H19" s="7" t="s">
        <v>16</v>
      </c>
    </row>
    <row r="20" spans="2:8" x14ac:dyDescent="0.25">
      <c r="B20" s="5">
        <v>12</v>
      </c>
      <c r="C20" s="7" t="s">
        <v>37</v>
      </c>
      <c r="D20" s="7" t="s">
        <v>38</v>
      </c>
      <c r="E20" s="9">
        <v>3652</v>
      </c>
      <c r="F20" s="11">
        <v>10956</v>
      </c>
      <c r="G20" s="7" t="s">
        <v>15</v>
      </c>
      <c r="H20" s="7" t="s">
        <v>16</v>
      </c>
    </row>
    <row r="21" spans="2:8" x14ac:dyDescent="0.25">
      <c r="B21" s="5">
        <v>13</v>
      </c>
      <c r="C21" s="7" t="s">
        <v>39</v>
      </c>
      <c r="D21" s="7" t="s">
        <v>40</v>
      </c>
      <c r="E21" s="9">
        <v>7652</v>
      </c>
      <c r="F21" s="11">
        <v>22956</v>
      </c>
      <c r="G21" s="7" t="s">
        <v>15</v>
      </c>
      <c r="H21" s="7" t="s">
        <v>16</v>
      </c>
    </row>
    <row r="22" spans="2:8" x14ac:dyDescent="0.25">
      <c r="B22" s="5">
        <v>14</v>
      </c>
      <c r="C22" s="7" t="s">
        <v>41</v>
      </c>
      <c r="D22" s="7" t="s">
        <v>42</v>
      </c>
      <c r="E22" s="9">
        <v>3152</v>
      </c>
      <c r="F22" s="11">
        <v>9456</v>
      </c>
      <c r="G22" s="7" t="s">
        <v>15</v>
      </c>
      <c r="H22" s="7" t="s">
        <v>16</v>
      </c>
    </row>
    <row r="23" spans="2:8" x14ac:dyDescent="0.25">
      <c r="B23" s="5">
        <v>15</v>
      </c>
      <c r="C23" s="7" t="s">
        <v>43</v>
      </c>
      <c r="D23" s="7" t="s">
        <v>44</v>
      </c>
      <c r="E23" s="9">
        <v>3152</v>
      </c>
      <c r="F23" s="11">
        <v>9456</v>
      </c>
      <c r="G23" s="7" t="s">
        <v>15</v>
      </c>
      <c r="H23" s="7" t="s">
        <v>16</v>
      </c>
    </row>
    <row r="24" spans="2:8" x14ac:dyDescent="0.25">
      <c r="B24" s="5">
        <v>16</v>
      </c>
      <c r="C24" s="7" t="s">
        <v>45</v>
      </c>
      <c r="D24" s="7" t="s">
        <v>46</v>
      </c>
      <c r="E24" s="13">
        <v>4152</v>
      </c>
      <c r="F24" s="11">
        <v>12456</v>
      </c>
      <c r="G24" s="7" t="s">
        <v>15</v>
      </c>
      <c r="H24" s="7" t="s">
        <v>16</v>
      </c>
    </row>
    <row r="25" spans="2:8" x14ac:dyDescent="0.25">
      <c r="B25" s="5">
        <v>17</v>
      </c>
      <c r="C25" s="7" t="s">
        <v>47</v>
      </c>
      <c r="D25" s="7" t="s">
        <v>48</v>
      </c>
      <c r="E25" s="13">
        <v>5646</v>
      </c>
      <c r="F25" s="11">
        <v>16938</v>
      </c>
      <c r="G25" s="7" t="s">
        <v>15</v>
      </c>
      <c r="H25" s="7" t="s">
        <v>16</v>
      </c>
    </row>
    <row r="26" spans="2:8" x14ac:dyDescent="0.25">
      <c r="B26" s="5">
        <v>18</v>
      </c>
      <c r="C26" s="7" t="s">
        <v>49</v>
      </c>
      <c r="D26" s="7" t="s">
        <v>50</v>
      </c>
      <c r="E26" s="13">
        <v>5514</v>
      </c>
      <c r="F26" s="11">
        <v>16542</v>
      </c>
      <c r="G26" s="7" t="s">
        <v>15</v>
      </c>
      <c r="H26" s="7" t="s">
        <v>16</v>
      </c>
    </row>
    <row r="27" spans="2:8" x14ac:dyDescent="0.25">
      <c r="B27" s="5">
        <v>19</v>
      </c>
      <c r="C27" s="7" t="s">
        <v>51</v>
      </c>
      <c r="D27" s="7" t="s">
        <v>52</v>
      </c>
      <c r="E27" s="13">
        <v>7652</v>
      </c>
      <c r="F27" s="11">
        <v>22956</v>
      </c>
      <c r="G27" s="7" t="s">
        <v>15</v>
      </c>
      <c r="H27" s="7" t="s">
        <v>16</v>
      </c>
    </row>
    <row r="28" spans="2:8" x14ac:dyDescent="0.25">
      <c r="B28" s="5">
        <v>20</v>
      </c>
      <c r="C28" s="7" t="s">
        <v>53</v>
      </c>
      <c r="D28" s="7" t="s">
        <v>54</v>
      </c>
      <c r="E28" s="13">
        <v>6652</v>
      </c>
      <c r="F28" s="11">
        <v>19956</v>
      </c>
      <c r="G28" s="7" t="s">
        <v>15</v>
      </c>
      <c r="H28" s="7" t="s">
        <v>16</v>
      </c>
    </row>
    <row r="29" spans="2:8" x14ac:dyDescent="0.25">
      <c r="B29" s="5">
        <v>21</v>
      </c>
      <c r="C29" s="7" t="s">
        <v>55</v>
      </c>
      <c r="D29" s="7" t="s">
        <v>56</v>
      </c>
      <c r="E29" s="13">
        <v>3646</v>
      </c>
      <c r="F29" s="11">
        <v>10938</v>
      </c>
      <c r="G29" s="7" t="s">
        <v>15</v>
      </c>
      <c r="H29" s="7" t="s">
        <v>16</v>
      </c>
    </row>
    <row r="30" spans="2:8" x14ac:dyDescent="0.25">
      <c r="B30" s="5">
        <v>22</v>
      </c>
      <c r="C30" s="7" t="s">
        <v>57</v>
      </c>
      <c r="D30" s="7" t="s">
        <v>58</v>
      </c>
      <c r="E30" s="13">
        <v>3652</v>
      </c>
      <c r="F30" s="11">
        <v>10956</v>
      </c>
      <c r="G30" s="7" t="s">
        <v>15</v>
      </c>
      <c r="H30" s="7" t="s">
        <v>16</v>
      </c>
    </row>
    <row r="31" spans="2:8" x14ac:dyDescent="0.25">
      <c r="B31" s="5">
        <v>23</v>
      </c>
      <c r="C31" s="7" t="s">
        <v>59</v>
      </c>
      <c r="D31" s="7" t="s">
        <v>60</v>
      </c>
      <c r="E31" s="13">
        <v>3146</v>
      </c>
      <c r="F31" s="11">
        <v>9438</v>
      </c>
      <c r="G31" s="7" t="s">
        <v>61</v>
      </c>
      <c r="H31" s="7" t="s">
        <v>62</v>
      </c>
    </row>
    <row r="32" spans="2:8" x14ac:dyDescent="0.25">
      <c r="B32" s="5">
        <v>24</v>
      </c>
      <c r="C32" s="7" t="s">
        <v>63</v>
      </c>
      <c r="D32" s="7" t="s">
        <v>64</v>
      </c>
      <c r="E32" s="13">
        <v>8152</v>
      </c>
      <c r="F32" s="11">
        <v>24456</v>
      </c>
      <c r="G32" s="7" t="s">
        <v>61</v>
      </c>
      <c r="H32" s="7" t="s">
        <v>62</v>
      </c>
    </row>
    <row r="33" spans="2:8" x14ac:dyDescent="0.25">
      <c r="B33" s="5">
        <v>25</v>
      </c>
      <c r="C33" s="7" t="s">
        <v>65</v>
      </c>
      <c r="D33" s="7" t="s">
        <v>66</v>
      </c>
      <c r="E33" s="13">
        <v>8152</v>
      </c>
      <c r="F33" s="11">
        <v>24456</v>
      </c>
      <c r="G33" s="7" t="s">
        <v>61</v>
      </c>
      <c r="H33" s="7" t="s">
        <v>62</v>
      </c>
    </row>
    <row r="34" spans="2:8" x14ac:dyDescent="0.25">
      <c r="B34" s="5">
        <v>26</v>
      </c>
      <c r="C34" s="7" t="s">
        <v>67</v>
      </c>
      <c r="D34" s="7" t="s">
        <v>68</v>
      </c>
      <c r="E34" s="13">
        <v>5652</v>
      </c>
      <c r="F34" s="13">
        <v>16956</v>
      </c>
      <c r="G34" s="7" t="s">
        <v>61</v>
      </c>
      <c r="H34" s="7" t="s">
        <v>62</v>
      </c>
    </row>
    <row r="35" spans="2:8" x14ac:dyDescent="0.25">
      <c r="B35" s="5">
        <v>27</v>
      </c>
      <c r="C35" s="7" t="s">
        <v>69</v>
      </c>
      <c r="D35" s="7" t="s">
        <v>70</v>
      </c>
      <c r="E35" s="13">
        <v>8146</v>
      </c>
      <c r="F35" s="11">
        <v>24438</v>
      </c>
      <c r="G35" s="7" t="s">
        <v>71</v>
      </c>
      <c r="H35" s="7" t="s">
        <v>72</v>
      </c>
    </row>
    <row r="36" spans="2:8" x14ac:dyDescent="0.25">
      <c r="B36" s="5">
        <v>28</v>
      </c>
      <c r="C36" s="7" t="s">
        <v>73</v>
      </c>
      <c r="D36" s="7" t="s">
        <v>70</v>
      </c>
      <c r="E36" s="13">
        <v>8152</v>
      </c>
      <c r="F36" s="11">
        <v>24456</v>
      </c>
      <c r="G36" s="7" t="s">
        <v>71</v>
      </c>
      <c r="H36" s="7" t="s">
        <v>72</v>
      </c>
    </row>
    <row r="37" spans="2:8" x14ac:dyDescent="0.25">
      <c r="B37" s="5">
        <v>29</v>
      </c>
      <c r="C37" s="7" t="s">
        <v>74</v>
      </c>
      <c r="D37" s="7" t="s">
        <v>75</v>
      </c>
      <c r="E37" s="13">
        <v>10152</v>
      </c>
      <c r="F37" s="11">
        <v>30456</v>
      </c>
      <c r="G37" s="7" t="s">
        <v>71</v>
      </c>
      <c r="H37" s="7" t="s">
        <v>72</v>
      </c>
    </row>
    <row r="38" spans="2:8" x14ac:dyDescent="0.25">
      <c r="B38" s="5">
        <v>30</v>
      </c>
      <c r="C38" s="7" t="s">
        <v>76</v>
      </c>
      <c r="D38" s="7" t="s">
        <v>70</v>
      </c>
      <c r="E38" s="13">
        <v>8229</v>
      </c>
      <c r="F38" s="11">
        <v>24687</v>
      </c>
      <c r="G38" s="7" t="s">
        <v>71</v>
      </c>
      <c r="H38" s="7" t="s">
        <v>72</v>
      </c>
    </row>
    <row r="39" spans="2:8" x14ac:dyDescent="0.25">
      <c r="B39" s="5">
        <v>31</v>
      </c>
      <c r="C39" s="7" t="s">
        <v>77</v>
      </c>
      <c r="D39" s="7" t="s">
        <v>78</v>
      </c>
      <c r="E39" s="13">
        <v>4514</v>
      </c>
      <c r="F39" s="11">
        <v>13542</v>
      </c>
      <c r="G39" s="7" t="s">
        <v>61</v>
      </c>
      <c r="H39" s="7" t="s">
        <v>62</v>
      </c>
    </row>
    <row r="40" spans="2:8" x14ac:dyDescent="0.25">
      <c r="B40" s="5">
        <v>32</v>
      </c>
      <c r="C40" s="7" t="s">
        <v>79</v>
      </c>
      <c r="D40" s="7" t="s">
        <v>80</v>
      </c>
      <c r="E40" s="13">
        <v>6152</v>
      </c>
      <c r="F40" s="11">
        <v>18456</v>
      </c>
      <c r="G40" s="7" t="s">
        <v>61</v>
      </c>
      <c r="H40" s="7" t="s">
        <v>62</v>
      </c>
    </row>
    <row r="41" spans="2:8" x14ac:dyDescent="0.25">
      <c r="B41" s="5">
        <v>33</v>
      </c>
      <c r="C41" s="7" t="s">
        <v>81</v>
      </c>
      <c r="D41" s="7" t="s">
        <v>82</v>
      </c>
      <c r="E41" s="13">
        <v>7152</v>
      </c>
      <c r="F41" s="11">
        <v>21456</v>
      </c>
      <c r="G41" s="7" t="s">
        <v>61</v>
      </c>
      <c r="H41" s="7" t="s">
        <v>62</v>
      </c>
    </row>
    <row r="42" spans="2:8" x14ac:dyDescent="0.25">
      <c r="B42" s="5">
        <v>34</v>
      </c>
      <c r="C42" s="7" t="s">
        <v>83</v>
      </c>
      <c r="D42" s="7" t="s">
        <v>84</v>
      </c>
      <c r="E42" s="13">
        <v>6152</v>
      </c>
      <c r="F42" s="11">
        <v>18456</v>
      </c>
      <c r="G42" s="7" t="s">
        <v>61</v>
      </c>
      <c r="H42" s="7" t="s">
        <v>62</v>
      </c>
    </row>
    <row r="43" spans="2:8" x14ac:dyDescent="0.25">
      <c r="B43" s="5">
        <v>35</v>
      </c>
      <c r="C43" s="7" t="s">
        <v>85</v>
      </c>
      <c r="D43" s="7" t="s">
        <v>86</v>
      </c>
      <c r="E43" s="13">
        <v>8152</v>
      </c>
      <c r="F43" s="11">
        <v>24456</v>
      </c>
      <c r="G43" s="7" t="s">
        <v>87</v>
      </c>
      <c r="H43" s="7" t="s">
        <v>62</v>
      </c>
    </row>
    <row r="44" spans="2:8" x14ac:dyDescent="0.25">
      <c r="B44" s="5">
        <v>36</v>
      </c>
      <c r="C44" s="7" t="s">
        <v>88</v>
      </c>
      <c r="D44" s="7" t="s">
        <v>89</v>
      </c>
      <c r="E44" s="13">
        <v>2652</v>
      </c>
      <c r="F44" s="11">
        <v>7956</v>
      </c>
      <c r="G44" s="7" t="s">
        <v>87</v>
      </c>
      <c r="H44" s="7" t="s">
        <v>62</v>
      </c>
    </row>
    <row r="45" spans="2:8" x14ac:dyDescent="0.25">
      <c r="B45" s="5">
        <v>37</v>
      </c>
      <c r="C45" s="7" t="s">
        <v>184</v>
      </c>
      <c r="D45" s="7" t="s">
        <v>185</v>
      </c>
      <c r="E45" s="13">
        <v>3652</v>
      </c>
      <c r="F45" s="11">
        <v>10956</v>
      </c>
      <c r="G45" s="7" t="s">
        <v>87</v>
      </c>
      <c r="H45" s="7" t="s">
        <v>62</v>
      </c>
    </row>
    <row r="46" spans="2:8" x14ac:dyDescent="0.25">
      <c r="B46" s="5">
        <v>38</v>
      </c>
      <c r="C46" s="7" t="s">
        <v>186</v>
      </c>
      <c r="D46" s="7" t="s">
        <v>187</v>
      </c>
      <c r="E46" s="13">
        <v>3652</v>
      </c>
      <c r="F46" s="11">
        <v>10956</v>
      </c>
      <c r="G46" s="7" t="s">
        <v>87</v>
      </c>
      <c r="H46" s="7" t="s">
        <v>62</v>
      </c>
    </row>
    <row r="47" spans="2:8" x14ac:dyDescent="0.25">
      <c r="B47" s="5">
        <v>39</v>
      </c>
      <c r="C47" s="7" t="s">
        <v>188</v>
      </c>
      <c r="D47" s="7" t="s">
        <v>189</v>
      </c>
      <c r="E47" s="13">
        <v>8152</v>
      </c>
      <c r="F47" s="11">
        <v>24456</v>
      </c>
      <c r="G47" s="7" t="s">
        <v>87</v>
      </c>
      <c r="H47" s="7" t="s">
        <v>62</v>
      </c>
    </row>
    <row r="48" spans="2:8" x14ac:dyDescent="0.25">
      <c r="B48" s="5">
        <v>40</v>
      </c>
      <c r="C48" s="7" t="s">
        <v>190</v>
      </c>
      <c r="D48" s="7" t="s">
        <v>191</v>
      </c>
      <c r="E48" s="13">
        <v>4646</v>
      </c>
      <c r="F48" s="14">
        <v>13968</v>
      </c>
      <c r="G48" s="7" t="s">
        <v>87</v>
      </c>
      <c r="H48" s="7" t="s">
        <v>62</v>
      </c>
    </row>
    <row r="49" spans="2:8" x14ac:dyDescent="0.25">
      <c r="B49" s="5">
        <v>41</v>
      </c>
      <c r="C49" s="7" t="s">
        <v>192</v>
      </c>
      <c r="D49" s="7" t="s">
        <v>193</v>
      </c>
      <c r="E49" s="13">
        <v>3146</v>
      </c>
      <c r="F49" s="14">
        <v>9438</v>
      </c>
      <c r="G49" s="7" t="s">
        <v>87</v>
      </c>
      <c r="H49" s="7" t="s">
        <v>62</v>
      </c>
    </row>
    <row r="50" spans="2:8" x14ac:dyDescent="0.25">
      <c r="B50" s="5">
        <v>42</v>
      </c>
      <c r="C50" s="7" t="s">
        <v>194</v>
      </c>
      <c r="D50" s="7" t="s">
        <v>195</v>
      </c>
      <c r="E50" s="13">
        <v>2646</v>
      </c>
      <c r="F50" s="14">
        <v>7938</v>
      </c>
      <c r="G50" s="7" t="s">
        <v>87</v>
      </c>
      <c r="H50" s="7" t="s">
        <v>62</v>
      </c>
    </row>
    <row r="51" spans="2:8" x14ac:dyDescent="0.25">
      <c r="B51" s="5">
        <v>43</v>
      </c>
      <c r="C51" s="7" t="s">
        <v>196</v>
      </c>
      <c r="D51" s="7" t="s">
        <v>197</v>
      </c>
      <c r="E51" s="13">
        <v>4152</v>
      </c>
      <c r="F51" s="14">
        <v>12456</v>
      </c>
      <c r="G51" s="7" t="s">
        <v>87</v>
      </c>
      <c r="H51" s="7" t="s">
        <v>62</v>
      </c>
    </row>
    <row r="52" spans="2:8" x14ac:dyDescent="0.25">
      <c r="B52" s="5">
        <v>44</v>
      </c>
      <c r="C52" s="7" t="s">
        <v>198</v>
      </c>
      <c r="D52" s="7" t="s">
        <v>199</v>
      </c>
      <c r="E52" s="13">
        <v>4146</v>
      </c>
      <c r="F52" s="14">
        <v>12438</v>
      </c>
      <c r="G52" s="7" t="s">
        <v>87</v>
      </c>
      <c r="H52" s="7" t="s">
        <v>62</v>
      </c>
    </row>
    <row r="53" spans="2:8" x14ac:dyDescent="0.25">
      <c r="B53" s="5">
        <v>45</v>
      </c>
      <c r="C53" s="7" t="s">
        <v>200</v>
      </c>
      <c r="D53" s="7" t="s">
        <v>201</v>
      </c>
      <c r="E53" s="13">
        <v>6152</v>
      </c>
      <c r="F53" s="14">
        <v>18456</v>
      </c>
      <c r="G53" s="7" t="s">
        <v>87</v>
      </c>
      <c r="H53" s="7" t="s">
        <v>62</v>
      </c>
    </row>
    <row r="54" spans="2:8" x14ac:dyDescent="0.25">
      <c r="B54" s="5">
        <v>46</v>
      </c>
      <c r="C54" s="7" t="s">
        <v>202</v>
      </c>
      <c r="D54" s="7" t="s">
        <v>203</v>
      </c>
      <c r="E54" s="13">
        <v>8152</v>
      </c>
      <c r="F54" s="14">
        <v>24456</v>
      </c>
      <c r="G54" s="7" t="s">
        <v>87</v>
      </c>
      <c r="H54" s="7" t="s">
        <v>62</v>
      </c>
    </row>
    <row r="55" spans="2:8" x14ac:dyDescent="0.25">
      <c r="B55" s="5">
        <v>47</v>
      </c>
      <c r="C55" s="7" t="s">
        <v>204</v>
      </c>
      <c r="D55" s="7" t="s">
        <v>197</v>
      </c>
      <c r="E55" s="13">
        <v>4646</v>
      </c>
      <c r="F55" s="14">
        <v>13938</v>
      </c>
      <c r="G55" s="7" t="s">
        <v>87</v>
      </c>
      <c r="H55" s="7" t="s">
        <v>62</v>
      </c>
    </row>
    <row r="56" spans="2:8" x14ac:dyDescent="0.25">
      <c r="B56" s="5">
        <v>48</v>
      </c>
      <c r="C56" s="7" t="s">
        <v>205</v>
      </c>
      <c r="D56" s="7" t="s">
        <v>206</v>
      </c>
      <c r="E56" s="13">
        <v>3652</v>
      </c>
      <c r="F56" s="14">
        <v>10956</v>
      </c>
      <c r="G56" s="7" t="s">
        <v>87</v>
      </c>
      <c r="H56" s="7" t="s">
        <v>62</v>
      </c>
    </row>
    <row r="57" spans="2:8" x14ac:dyDescent="0.25">
      <c r="B57" s="5">
        <v>49</v>
      </c>
      <c r="C57" s="7" t="s">
        <v>207</v>
      </c>
      <c r="D57" s="7" t="s">
        <v>208</v>
      </c>
      <c r="E57" s="13">
        <v>8652</v>
      </c>
      <c r="F57" s="14">
        <v>25956</v>
      </c>
      <c r="G57" s="7" t="s">
        <v>87</v>
      </c>
      <c r="H57" s="7" t="s">
        <v>62</v>
      </c>
    </row>
    <row r="58" spans="2:8" x14ac:dyDescent="0.25">
      <c r="B58" s="5">
        <v>50</v>
      </c>
      <c r="C58" s="7" t="s">
        <v>209</v>
      </c>
      <c r="D58" s="7" t="s">
        <v>201</v>
      </c>
      <c r="E58" s="13">
        <v>8146</v>
      </c>
      <c r="F58" s="14">
        <v>24438</v>
      </c>
      <c r="G58" s="7" t="s">
        <v>87</v>
      </c>
      <c r="H58" s="7" t="s">
        <v>62</v>
      </c>
    </row>
    <row r="59" spans="2:8" x14ac:dyDescent="0.25">
      <c r="B59" s="5">
        <v>51</v>
      </c>
      <c r="C59" s="7" t="s">
        <v>210</v>
      </c>
      <c r="D59" s="7" t="s">
        <v>211</v>
      </c>
      <c r="E59" s="13">
        <v>4646</v>
      </c>
      <c r="F59" s="14">
        <v>13938</v>
      </c>
      <c r="G59" s="7" t="s">
        <v>87</v>
      </c>
      <c r="H59" s="7" t="s">
        <v>62</v>
      </c>
    </row>
    <row r="60" spans="2:8" x14ac:dyDescent="0.25">
      <c r="B60" s="5">
        <v>52</v>
      </c>
      <c r="C60" s="7" t="s">
        <v>212</v>
      </c>
      <c r="D60" s="7" t="s">
        <v>197</v>
      </c>
      <c r="E60" s="13">
        <v>5146</v>
      </c>
      <c r="F60" s="14">
        <v>15438</v>
      </c>
      <c r="G60" s="7" t="s">
        <v>87</v>
      </c>
      <c r="H60" s="7" t="s">
        <v>62</v>
      </c>
    </row>
    <row r="61" spans="2:8" x14ac:dyDescent="0.25">
      <c r="B61" s="5">
        <v>53</v>
      </c>
      <c r="C61" s="7" t="s">
        <v>213</v>
      </c>
      <c r="D61" s="7" t="s">
        <v>214</v>
      </c>
      <c r="E61" s="13">
        <v>6152</v>
      </c>
      <c r="F61" s="14">
        <v>18456</v>
      </c>
      <c r="G61" s="7" t="s">
        <v>87</v>
      </c>
      <c r="H61" s="7" t="s">
        <v>62</v>
      </c>
    </row>
    <row r="62" spans="2:8" x14ac:dyDescent="0.25">
      <c r="B62" s="5">
        <v>54</v>
      </c>
      <c r="C62" s="7" t="s">
        <v>215</v>
      </c>
      <c r="D62" s="7" t="s">
        <v>216</v>
      </c>
      <c r="E62" s="13">
        <v>6152</v>
      </c>
      <c r="F62" s="14">
        <v>18456</v>
      </c>
      <c r="G62" s="7" t="s">
        <v>87</v>
      </c>
      <c r="H62" s="7" t="s">
        <v>62</v>
      </c>
    </row>
    <row r="63" spans="2:8" x14ac:dyDescent="0.25">
      <c r="B63" s="5">
        <v>55</v>
      </c>
      <c r="C63" s="7" t="s">
        <v>227</v>
      </c>
      <c r="D63" s="7" t="s">
        <v>217</v>
      </c>
      <c r="E63" s="13">
        <v>8152</v>
      </c>
      <c r="F63" s="14">
        <v>24456</v>
      </c>
      <c r="G63" s="7" t="s">
        <v>87</v>
      </c>
      <c r="H63" s="7" t="s">
        <v>62</v>
      </c>
    </row>
    <row r="64" spans="2:8" x14ac:dyDescent="0.25">
      <c r="B64" s="5">
        <v>56</v>
      </c>
      <c r="C64" s="7" t="s">
        <v>218</v>
      </c>
      <c r="D64" s="7" t="s">
        <v>219</v>
      </c>
      <c r="E64" s="13">
        <v>3646</v>
      </c>
      <c r="F64" s="14">
        <v>10938</v>
      </c>
      <c r="G64" s="7" t="s">
        <v>87</v>
      </c>
      <c r="H64" s="7" t="s">
        <v>62</v>
      </c>
    </row>
    <row r="65" spans="2:8" x14ac:dyDescent="0.25">
      <c r="B65" s="5">
        <v>57</v>
      </c>
      <c r="C65" s="7" t="s">
        <v>220</v>
      </c>
      <c r="D65" s="7" t="s">
        <v>201</v>
      </c>
      <c r="E65" s="13">
        <v>8152</v>
      </c>
      <c r="F65" s="14">
        <v>24456</v>
      </c>
      <c r="G65" s="7" t="s">
        <v>87</v>
      </c>
      <c r="H65" s="7" t="s">
        <v>62</v>
      </c>
    </row>
    <row r="66" spans="2:8" x14ac:dyDescent="0.25">
      <c r="B66" s="5">
        <v>58</v>
      </c>
      <c r="C66" s="7" t="s">
        <v>221</v>
      </c>
      <c r="D66" s="7" t="s">
        <v>222</v>
      </c>
      <c r="E66" s="13">
        <v>8152</v>
      </c>
      <c r="F66" s="14">
        <v>24456</v>
      </c>
      <c r="G66" s="7" t="s">
        <v>87</v>
      </c>
      <c r="H66" s="7" t="s">
        <v>62</v>
      </c>
    </row>
    <row r="67" spans="2:8" x14ac:dyDescent="0.25">
      <c r="B67" s="5">
        <v>59</v>
      </c>
      <c r="C67" s="7" t="s">
        <v>223</v>
      </c>
      <c r="D67" s="7" t="s">
        <v>224</v>
      </c>
      <c r="E67" s="13">
        <v>3652</v>
      </c>
      <c r="F67" s="14">
        <v>10956</v>
      </c>
      <c r="G67" s="7" t="s">
        <v>87</v>
      </c>
      <c r="H67" s="7" t="s">
        <v>62</v>
      </c>
    </row>
    <row r="68" spans="2:8" x14ac:dyDescent="0.25">
      <c r="B68" s="5">
        <v>60</v>
      </c>
      <c r="C68" s="7" t="s">
        <v>226</v>
      </c>
      <c r="D68" s="7" t="s">
        <v>225</v>
      </c>
      <c r="E68" s="13">
        <v>5652</v>
      </c>
      <c r="F68" s="14">
        <v>16956</v>
      </c>
      <c r="G68" s="7" t="s">
        <v>87</v>
      </c>
      <c r="H68" s="7" t="s">
        <v>62</v>
      </c>
    </row>
    <row r="69" spans="2:8" x14ac:dyDescent="0.25">
      <c r="B69" s="5">
        <v>61</v>
      </c>
      <c r="C69" s="7" t="s">
        <v>228</v>
      </c>
      <c r="D69" s="7" t="s">
        <v>229</v>
      </c>
      <c r="E69" s="13">
        <v>6152</v>
      </c>
      <c r="F69" s="14">
        <v>18456</v>
      </c>
      <c r="G69" s="7" t="s">
        <v>87</v>
      </c>
      <c r="H69" s="7" t="s">
        <v>62</v>
      </c>
    </row>
    <row r="70" spans="2:8" x14ac:dyDescent="0.25">
      <c r="B70" s="5">
        <v>62</v>
      </c>
      <c r="C70" s="7" t="s">
        <v>230</v>
      </c>
      <c r="D70" s="7" t="s">
        <v>231</v>
      </c>
      <c r="E70" s="13">
        <v>3146</v>
      </c>
      <c r="F70" s="14">
        <v>9438</v>
      </c>
      <c r="G70" s="7" t="s">
        <v>87</v>
      </c>
      <c r="H70" s="7" t="s">
        <v>62</v>
      </c>
    </row>
    <row r="71" spans="2:8" x14ac:dyDescent="0.25">
      <c r="B71" s="5">
        <v>63</v>
      </c>
      <c r="C71" s="7" t="s">
        <v>232</v>
      </c>
      <c r="D71" s="7" t="s">
        <v>233</v>
      </c>
      <c r="E71" s="13">
        <v>7152</v>
      </c>
      <c r="F71" s="14">
        <v>21456</v>
      </c>
      <c r="G71" s="7" t="s">
        <v>87</v>
      </c>
      <c r="H71" s="7" t="s">
        <v>62</v>
      </c>
    </row>
    <row r="72" spans="2:8" x14ac:dyDescent="0.25">
      <c r="B72" s="5">
        <v>64</v>
      </c>
      <c r="C72" s="7" t="s">
        <v>234</v>
      </c>
      <c r="D72" s="7" t="s">
        <v>235</v>
      </c>
      <c r="E72" s="13">
        <v>6152</v>
      </c>
      <c r="F72" s="14">
        <v>18456</v>
      </c>
      <c r="G72" s="7" t="s">
        <v>87</v>
      </c>
      <c r="H72" s="7" t="s">
        <v>62</v>
      </c>
    </row>
    <row r="73" spans="2:8" x14ac:dyDescent="0.25">
      <c r="B73" s="5">
        <v>65</v>
      </c>
      <c r="C73" s="7" t="s">
        <v>236</v>
      </c>
      <c r="D73" s="7" t="s">
        <v>237</v>
      </c>
      <c r="E73" s="13">
        <v>5152</v>
      </c>
      <c r="F73" s="14">
        <v>15456</v>
      </c>
      <c r="G73" s="7" t="s">
        <v>87</v>
      </c>
      <c r="H73" s="7" t="s">
        <v>62</v>
      </c>
    </row>
    <row r="74" spans="2:8" x14ac:dyDescent="0.25">
      <c r="B74" s="5">
        <v>66</v>
      </c>
      <c r="C74" s="7" t="s">
        <v>238</v>
      </c>
      <c r="D74" s="7" t="s">
        <v>239</v>
      </c>
      <c r="E74" s="13">
        <v>7229</v>
      </c>
      <c r="F74" s="14">
        <v>21687</v>
      </c>
      <c r="G74" s="7" t="s">
        <v>87</v>
      </c>
      <c r="H74" s="7" t="s">
        <v>62</v>
      </c>
    </row>
    <row r="75" spans="2:8" x14ac:dyDescent="0.25">
      <c r="B75" s="5">
        <v>67</v>
      </c>
      <c r="C75" s="7" t="s">
        <v>240</v>
      </c>
      <c r="D75" s="7" t="s">
        <v>241</v>
      </c>
      <c r="E75" s="13">
        <v>8152</v>
      </c>
      <c r="F75" s="14">
        <v>24456</v>
      </c>
      <c r="G75" s="7" t="s">
        <v>87</v>
      </c>
      <c r="H75" s="7" t="s">
        <v>62</v>
      </c>
    </row>
    <row r="76" spans="2:8" x14ac:dyDescent="0.25">
      <c r="B76" s="5">
        <v>68</v>
      </c>
      <c r="C76" s="7" t="s">
        <v>242</v>
      </c>
      <c r="D76" s="7" t="s">
        <v>243</v>
      </c>
      <c r="E76" s="13">
        <v>8152</v>
      </c>
      <c r="F76" s="14">
        <v>24456</v>
      </c>
      <c r="G76" s="7" t="s">
        <v>87</v>
      </c>
      <c r="H76" s="7" t="s">
        <v>62</v>
      </c>
    </row>
    <row r="77" spans="2:8" x14ac:dyDescent="0.25">
      <c r="B77" s="5">
        <v>69</v>
      </c>
      <c r="C77" s="7" t="s">
        <v>244</v>
      </c>
      <c r="D77" s="7" t="s">
        <v>245</v>
      </c>
      <c r="E77" s="13">
        <v>8152</v>
      </c>
      <c r="F77" s="14">
        <v>24456</v>
      </c>
      <c r="G77" s="7" t="s">
        <v>87</v>
      </c>
      <c r="H77" s="7" t="s">
        <v>62</v>
      </c>
    </row>
    <row r="78" spans="2:8" x14ac:dyDescent="0.25">
      <c r="B78" s="5">
        <v>70</v>
      </c>
      <c r="C78" s="7" t="s">
        <v>246</v>
      </c>
      <c r="D78" s="7" t="s">
        <v>247</v>
      </c>
      <c r="E78" s="13">
        <v>9152</v>
      </c>
      <c r="F78" s="14">
        <v>27456</v>
      </c>
      <c r="G78" s="7" t="s">
        <v>87</v>
      </c>
      <c r="H78" s="7" t="s">
        <v>62</v>
      </c>
    </row>
    <row r="79" spans="2:8" x14ac:dyDescent="0.25">
      <c r="B79" s="5">
        <v>71</v>
      </c>
      <c r="C79" s="7" t="s">
        <v>248</v>
      </c>
      <c r="D79" s="7" t="s">
        <v>249</v>
      </c>
      <c r="E79" s="13">
        <v>5652</v>
      </c>
      <c r="F79" s="14">
        <v>16956</v>
      </c>
      <c r="G79" s="7" t="s">
        <v>87</v>
      </c>
      <c r="H79" s="7" t="s">
        <v>62</v>
      </c>
    </row>
    <row r="80" spans="2:8" x14ac:dyDescent="0.25">
      <c r="B80" s="5">
        <v>72</v>
      </c>
      <c r="C80" s="7" t="s">
        <v>250</v>
      </c>
      <c r="D80" s="7" t="s">
        <v>251</v>
      </c>
      <c r="E80" s="13">
        <v>8152</v>
      </c>
      <c r="F80" s="14">
        <v>24456</v>
      </c>
      <c r="G80" s="7" t="s">
        <v>87</v>
      </c>
      <c r="H80" s="7" t="s">
        <v>62</v>
      </c>
    </row>
    <row r="81" spans="2:8" x14ac:dyDescent="0.25">
      <c r="B81" s="5">
        <v>73</v>
      </c>
      <c r="C81" s="7" t="s">
        <v>252</v>
      </c>
      <c r="D81" s="7" t="s">
        <v>253</v>
      </c>
      <c r="E81" s="13">
        <v>5146</v>
      </c>
      <c r="F81" s="14">
        <v>15438</v>
      </c>
      <c r="G81" s="7" t="s">
        <v>87</v>
      </c>
      <c r="H81" s="7" t="s">
        <v>62</v>
      </c>
    </row>
    <row r="82" spans="2:8" x14ac:dyDescent="0.25">
      <c r="B82" s="5">
        <v>74</v>
      </c>
      <c r="C82" s="7" t="s">
        <v>254</v>
      </c>
      <c r="D82" s="7" t="s">
        <v>493</v>
      </c>
      <c r="E82" s="13">
        <v>6152</v>
      </c>
      <c r="F82" s="14">
        <v>18456</v>
      </c>
      <c r="G82" s="7" t="s">
        <v>87</v>
      </c>
      <c r="H82" s="7" t="s">
        <v>62</v>
      </c>
    </row>
    <row r="83" spans="2:8" x14ac:dyDescent="0.25">
      <c r="B83" s="5">
        <v>75</v>
      </c>
      <c r="C83" s="7" t="s">
        <v>255</v>
      </c>
      <c r="D83" s="7" t="s">
        <v>256</v>
      </c>
      <c r="E83" s="13">
        <v>5514</v>
      </c>
      <c r="F83" s="14">
        <v>16542</v>
      </c>
      <c r="G83" s="7" t="s">
        <v>87</v>
      </c>
      <c r="H83" s="7" t="s">
        <v>62</v>
      </c>
    </row>
    <row r="84" spans="2:8" x14ac:dyDescent="0.25">
      <c r="B84" s="5">
        <v>76</v>
      </c>
      <c r="C84" s="7" t="s">
        <v>257</v>
      </c>
      <c r="D84" s="7" t="s">
        <v>258</v>
      </c>
      <c r="E84" s="13">
        <v>5652</v>
      </c>
      <c r="F84" s="14">
        <v>16956</v>
      </c>
      <c r="G84" s="7" t="s">
        <v>87</v>
      </c>
      <c r="H84" s="7" t="s">
        <v>62</v>
      </c>
    </row>
    <row r="85" spans="2:8" x14ac:dyDescent="0.25">
      <c r="B85" s="5">
        <v>77</v>
      </c>
      <c r="C85" s="7" t="s">
        <v>259</v>
      </c>
      <c r="D85" s="7" t="s">
        <v>156</v>
      </c>
      <c r="E85" s="13">
        <v>8146</v>
      </c>
      <c r="F85" s="14">
        <v>24438</v>
      </c>
      <c r="G85" s="7" t="s">
        <v>260</v>
      </c>
      <c r="H85" s="7" t="s">
        <v>62</v>
      </c>
    </row>
    <row r="86" spans="2:8" x14ac:dyDescent="0.25">
      <c r="B86" s="5">
        <v>78</v>
      </c>
      <c r="C86" s="7" t="s">
        <v>261</v>
      </c>
      <c r="D86" s="7" t="s">
        <v>262</v>
      </c>
      <c r="E86" s="13">
        <v>8152</v>
      </c>
      <c r="F86" s="14">
        <v>24456</v>
      </c>
      <c r="G86" s="7" t="s">
        <v>260</v>
      </c>
      <c r="H86" s="7" t="s">
        <v>62</v>
      </c>
    </row>
    <row r="87" spans="2:8" x14ac:dyDescent="0.25">
      <c r="B87" s="5">
        <v>79</v>
      </c>
      <c r="C87" s="7" t="s">
        <v>263</v>
      </c>
      <c r="D87" s="7" t="s">
        <v>264</v>
      </c>
      <c r="E87" s="13">
        <v>6146</v>
      </c>
      <c r="F87" s="14">
        <v>18438</v>
      </c>
      <c r="G87" s="7" t="s">
        <v>265</v>
      </c>
      <c r="H87" s="7" t="s">
        <v>62</v>
      </c>
    </row>
    <row r="88" spans="2:8" x14ac:dyDescent="0.25">
      <c r="B88" s="5">
        <v>80</v>
      </c>
      <c r="C88" s="7" t="s">
        <v>266</v>
      </c>
      <c r="D88" s="7" t="s">
        <v>267</v>
      </c>
      <c r="E88" s="13">
        <v>6014</v>
      </c>
      <c r="F88" s="14">
        <v>18042</v>
      </c>
      <c r="G88" s="7" t="s">
        <v>265</v>
      </c>
      <c r="H88" s="7" t="s">
        <v>62</v>
      </c>
    </row>
    <row r="89" spans="2:8" x14ac:dyDescent="0.25">
      <c r="B89" s="5">
        <v>81</v>
      </c>
      <c r="C89" s="7" t="s">
        <v>270</v>
      </c>
      <c r="D89" s="7" t="s">
        <v>268</v>
      </c>
      <c r="E89" s="13">
        <v>2680</v>
      </c>
      <c r="F89" s="14">
        <v>5360</v>
      </c>
      <c r="G89" s="7" t="s">
        <v>265</v>
      </c>
      <c r="H89" s="7" t="s">
        <v>269</v>
      </c>
    </row>
    <row r="90" spans="2:8" x14ac:dyDescent="0.25">
      <c r="B90" s="5">
        <v>82</v>
      </c>
      <c r="C90" s="7" t="s">
        <v>271</v>
      </c>
      <c r="D90" s="7" t="s">
        <v>272</v>
      </c>
      <c r="E90" s="13">
        <v>8014</v>
      </c>
      <c r="F90" s="14">
        <v>24042</v>
      </c>
      <c r="G90" s="7" t="s">
        <v>265</v>
      </c>
      <c r="H90" s="7" t="s">
        <v>62</v>
      </c>
    </row>
    <row r="91" spans="2:8" x14ac:dyDescent="0.25">
      <c r="B91" s="5">
        <v>83</v>
      </c>
      <c r="C91" s="7" t="s">
        <v>273</v>
      </c>
      <c r="D91" s="7" t="s">
        <v>274</v>
      </c>
      <c r="E91" s="13">
        <v>3146</v>
      </c>
      <c r="F91" s="14">
        <v>9438</v>
      </c>
      <c r="G91" s="7" t="s">
        <v>265</v>
      </c>
      <c r="H91" s="7" t="s">
        <v>62</v>
      </c>
    </row>
    <row r="92" spans="2:8" x14ac:dyDescent="0.25">
      <c r="B92" s="5">
        <v>84</v>
      </c>
      <c r="C92" s="7" t="s">
        <v>275</v>
      </c>
      <c r="D92" s="7" t="s">
        <v>276</v>
      </c>
      <c r="E92" s="13">
        <v>4152</v>
      </c>
      <c r="F92" s="14">
        <v>12456</v>
      </c>
      <c r="G92" s="7" t="s">
        <v>265</v>
      </c>
      <c r="H92" s="7" t="s">
        <v>62</v>
      </c>
    </row>
    <row r="93" spans="2:8" x14ac:dyDescent="0.25">
      <c r="B93" s="5">
        <v>85</v>
      </c>
      <c r="C93" s="7" t="s">
        <v>277</v>
      </c>
      <c r="D93" s="7" t="s">
        <v>278</v>
      </c>
      <c r="E93" s="13">
        <v>8014</v>
      </c>
      <c r="F93" s="14">
        <v>24042</v>
      </c>
      <c r="G93" s="7" t="s">
        <v>265</v>
      </c>
      <c r="H93" s="7" t="s">
        <v>62</v>
      </c>
    </row>
    <row r="94" spans="2:8" x14ac:dyDescent="0.25">
      <c r="B94" s="5">
        <v>86</v>
      </c>
      <c r="C94" s="7" t="s">
        <v>158</v>
      </c>
      <c r="D94" s="7" t="s">
        <v>279</v>
      </c>
      <c r="E94" s="13">
        <v>8152</v>
      </c>
      <c r="F94" s="13">
        <v>8152</v>
      </c>
      <c r="G94" s="7" t="s">
        <v>265</v>
      </c>
      <c r="H94" s="7" t="s">
        <v>269</v>
      </c>
    </row>
    <row r="95" spans="2:8" x14ac:dyDescent="0.25">
      <c r="B95" s="5">
        <v>87</v>
      </c>
      <c r="C95" s="7" t="s">
        <v>280</v>
      </c>
      <c r="D95" s="7" t="s">
        <v>281</v>
      </c>
      <c r="E95" s="13">
        <v>8152</v>
      </c>
      <c r="F95" s="14">
        <v>24456</v>
      </c>
      <c r="G95" s="7" t="s">
        <v>265</v>
      </c>
      <c r="H95" s="7" t="s">
        <v>62</v>
      </c>
    </row>
    <row r="96" spans="2:8" x14ac:dyDescent="0.25">
      <c r="B96" s="5">
        <v>88</v>
      </c>
      <c r="C96" s="7" t="s">
        <v>282</v>
      </c>
      <c r="D96" s="7" t="s">
        <v>283</v>
      </c>
      <c r="E96" s="13">
        <v>9152</v>
      </c>
      <c r="F96" s="14">
        <v>27456</v>
      </c>
      <c r="G96" s="7" t="s">
        <v>265</v>
      </c>
      <c r="H96" s="7" t="s">
        <v>62</v>
      </c>
    </row>
    <row r="97" spans="2:8" x14ac:dyDescent="0.25">
      <c r="B97" s="5">
        <v>89</v>
      </c>
      <c r="C97" s="7" t="s">
        <v>284</v>
      </c>
      <c r="D97" s="7" t="s">
        <v>285</v>
      </c>
      <c r="E97" s="13">
        <v>5152</v>
      </c>
      <c r="F97" s="14">
        <v>15456</v>
      </c>
      <c r="G97" s="7" t="s">
        <v>286</v>
      </c>
      <c r="H97" s="7" t="s">
        <v>287</v>
      </c>
    </row>
    <row r="98" spans="2:8" x14ac:dyDescent="0.25">
      <c r="B98" s="5">
        <v>90</v>
      </c>
      <c r="C98" s="7" t="s">
        <v>288</v>
      </c>
      <c r="D98" s="7" t="s">
        <v>289</v>
      </c>
      <c r="E98" s="13">
        <v>8152</v>
      </c>
      <c r="F98" s="14">
        <v>24456</v>
      </c>
      <c r="G98" s="7" t="s">
        <v>290</v>
      </c>
      <c r="H98" s="7" t="s">
        <v>62</v>
      </c>
    </row>
    <row r="99" spans="2:8" x14ac:dyDescent="0.25">
      <c r="B99" s="5">
        <v>91</v>
      </c>
      <c r="C99" s="7" t="s">
        <v>291</v>
      </c>
      <c r="D99" s="7" t="s">
        <v>292</v>
      </c>
      <c r="E99" s="13">
        <v>8152</v>
      </c>
      <c r="F99" s="14">
        <v>24456</v>
      </c>
      <c r="G99" s="7" t="s">
        <v>290</v>
      </c>
      <c r="H99" s="7" t="s">
        <v>62</v>
      </c>
    </row>
    <row r="100" spans="2:8" x14ac:dyDescent="0.25">
      <c r="B100" s="5">
        <v>92</v>
      </c>
      <c r="C100" s="7" t="s">
        <v>293</v>
      </c>
      <c r="D100" s="7" t="s">
        <v>294</v>
      </c>
      <c r="E100" s="13">
        <v>3229</v>
      </c>
      <c r="F100" s="14">
        <v>9687</v>
      </c>
      <c r="G100" s="7" t="s">
        <v>295</v>
      </c>
      <c r="H100" s="7" t="s">
        <v>125</v>
      </c>
    </row>
    <row r="101" spans="2:8" x14ac:dyDescent="0.25">
      <c r="B101" s="5">
        <v>93</v>
      </c>
      <c r="C101" s="7" t="s">
        <v>296</v>
      </c>
      <c r="D101" s="7" t="s">
        <v>297</v>
      </c>
      <c r="E101" s="13">
        <v>7152</v>
      </c>
      <c r="F101" s="13">
        <v>7152</v>
      </c>
      <c r="G101" s="7" t="s">
        <v>298</v>
      </c>
      <c r="H101" s="7" t="s">
        <v>299</v>
      </c>
    </row>
    <row r="102" spans="2:8" x14ac:dyDescent="0.25">
      <c r="B102" s="5">
        <v>94</v>
      </c>
      <c r="C102" s="7" t="s">
        <v>302</v>
      </c>
      <c r="D102" s="7" t="s">
        <v>300</v>
      </c>
      <c r="E102" s="13">
        <v>7152</v>
      </c>
      <c r="F102" s="14">
        <v>21456</v>
      </c>
      <c r="G102" s="7" t="s">
        <v>301</v>
      </c>
      <c r="H102" s="7" t="s">
        <v>105</v>
      </c>
    </row>
    <row r="103" spans="2:8" x14ac:dyDescent="0.25">
      <c r="B103" s="5">
        <v>95</v>
      </c>
      <c r="C103" s="7" t="s">
        <v>303</v>
      </c>
      <c r="D103" s="7" t="s">
        <v>156</v>
      </c>
      <c r="E103" s="13">
        <v>8152</v>
      </c>
      <c r="F103" s="14">
        <v>24456</v>
      </c>
      <c r="G103" s="7" t="s">
        <v>301</v>
      </c>
      <c r="H103" s="7" t="s">
        <v>125</v>
      </c>
    </row>
    <row r="104" spans="2:8" x14ac:dyDescent="0.25">
      <c r="B104" s="5">
        <v>96</v>
      </c>
      <c r="C104" s="7" t="s">
        <v>304</v>
      </c>
      <c r="D104" s="7" t="s">
        <v>305</v>
      </c>
      <c r="E104" s="13">
        <v>9652</v>
      </c>
      <c r="F104" s="14">
        <v>28956</v>
      </c>
      <c r="G104" s="7" t="s">
        <v>306</v>
      </c>
      <c r="H104" s="7" t="s">
        <v>152</v>
      </c>
    </row>
    <row r="105" spans="2:8" x14ac:dyDescent="0.25">
      <c r="B105" s="5">
        <v>97</v>
      </c>
      <c r="C105" s="7" t="s">
        <v>307</v>
      </c>
      <c r="D105" s="7" t="s">
        <v>156</v>
      </c>
      <c r="E105" s="13">
        <v>6146</v>
      </c>
      <c r="F105" s="14">
        <v>18438</v>
      </c>
      <c r="G105" s="7" t="s">
        <v>306</v>
      </c>
      <c r="H105" s="7" t="s">
        <v>135</v>
      </c>
    </row>
    <row r="106" spans="2:8" x14ac:dyDescent="0.25">
      <c r="B106" s="5">
        <v>98</v>
      </c>
      <c r="C106" s="7" t="s">
        <v>160</v>
      </c>
      <c r="D106" s="7" t="s">
        <v>308</v>
      </c>
      <c r="E106" s="13">
        <v>6646</v>
      </c>
      <c r="F106" s="13">
        <v>6646</v>
      </c>
      <c r="G106" s="7" t="s">
        <v>309</v>
      </c>
      <c r="H106" s="7" t="s">
        <v>310</v>
      </c>
    </row>
    <row r="107" spans="2:8" x14ac:dyDescent="0.25">
      <c r="B107" s="5">
        <v>99</v>
      </c>
      <c r="C107" s="7" t="s">
        <v>169</v>
      </c>
      <c r="D107" s="7" t="s">
        <v>170</v>
      </c>
      <c r="E107" s="13">
        <v>8014</v>
      </c>
      <c r="F107" s="13">
        <v>8014</v>
      </c>
      <c r="G107" s="7" t="s">
        <v>309</v>
      </c>
      <c r="H107" s="7" t="s">
        <v>310</v>
      </c>
    </row>
    <row r="108" spans="2:8" x14ac:dyDescent="0.25">
      <c r="B108" s="5"/>
      <c r="C108" s="5"/>
      <c r="D108" s="5"/>
      <c r="E108" s="5"/>
      <c r="F108" s="11"/>
      <c r="G108" s="5"/>
      <c r="H108" s="5"/>
    </row>
    <row r="109" spans="2:8" x14ac:dyDescent="0.25">
      <c r="B109" s="5"/>
      <c r="C109" s="5"/>
      <c r="D109" s="5"/>
      <c r="E109" s="5"/>
      <c r="F109" s="11"/>
      <c r="G109" s="5"/>
      <c r="H109" s="5"/>
    </row>
    <row r="110" spans="2:8" x14ac:dyDescent="0.25">
      <c r="B110" s="5"/>
      <c r="C110" s="5"/>
      <c r="D110" s="5"/>
      <c r="E110" s="5"/>
      <c r="F110" s="11"/>
      <c r="G110" s="5"/>
      <c r="H110" s="5"/>
    </row>
    <row r="111" spans="2:8" x14ac:dyDescent="0.25">
      <c r="B111" s="5"/>
      <c r="C111" s="5"/>
      <c r="D111" s="5"/>
      <c r="E111" s="5"/>
      <c r="F111" s="11"/>
      <c r="G111" s="5"/>
      <c r="H111" s="5"/>
    </row>
    <row r="112" spans="2:8" x14ac:dyDescent="0.25">
      <c r="B112" s="5"/>
      <c r="C112" s="5"/>
      <c r="D112" s="5"/>
      <c r="E112" s="5"/>
      <c r="F112" s="11"/>
      <c r="G112" s="5"/>
      <c r="H112" s="5"/>
    </row>
    <row r="113" spans="2:8" x14ac:dyDescent="0.25">
      <c r="B113" s="5"/>
      <c r="C113" s="5"/>
      <c r="D113" s="5"/>
      <c r="E113" s="5"/>
      <c r="F113" s="11"/>
      <c r="G113" s="5"/>
      <c r="H113" s="5"/>
    </row>
    <row r="114" spans="2:8" x14ac:dyDescent="0.25">
      <c r="B114" s="5"/>
      <c r="C114" s="5"/>
      <c r="D114" s="5"/>
      <c r="E114" s="5"/>
      <c r="F114" s="11"/>
      <c r="G114" s="5"/>
      <c r="H114" s="5"/>
    </row>
    <row r="115" spans="2:8" x14ac:dyDescent="0.25">
      <c r="B115" s="5"/>
      <c r="C115" s="5"/>
      <c r="D115" s="5"/>
      <c r="E115" s="5"/>
      <c r="F115" s="11"/>
      <c r="G115" s="5"/>
      <c r="H115" s="5"/>
    </row>
    <row r="116" spans="2:8" x14ac:dyDescent="0.25">
      <c r="B116" s="5"/>
      <c r="C116" s="5"/>
      <c r="D116" s="5"/>
      <c r="E116" s="5"/>
      <c r="F116" s="11"/>
      <c r="G116" s="5"/>
      <c r="H116" s="5"/>
    </row>
    <row r="117" spans="2:8" x14ac:dyDescent="0.25">
      <c r="B117" s="5"/>
      <c r="C117" s="5"/>
      <c r="D117" s="5"/>
      <c r="E117" s="5"/>
      <c r="F117" s="11"/>
      <c r="G117" s="5"/>
      <c r="H117" s="5"/>
    </row>
    <row r="118" spans="2:8" x14ac:dyDescent="0.25">
      <c r="B118" s="5"/>
      <c r="C118" s="5"/>
      <c r="D118" s="5"/>
      <c r="E118" s="5"/>
      <c r="F118" s="11"/>
      <c r="G118" s="5"/>
      <c r="H118" s="5"/>
    </row>
    <row r="119" spans="2:8" x14ac:dyDescent="0.25">
      <c r="B119" s="5"/>
      <c r="C119" s="5"/>
      <c r="D119" s="5"/>
      <c r="E119" s="5"/>
      <c r="F119" s="11"/>
      <c r="G119" s="5"/>
      <c r="H119" s="5"/>
    </row>
    <row r="120" spans="2:8" x14ac:dyDescent="0.25">
      <c r="B120" s="5"/>
      <c r="C120" s="5"/>
      <c r="D120" s="5"/>
      <c r="E120" s="5"/>
      <c r="F120" s="11"/>
      <c r="G120" s="5"/>
      <c r="H120" s="5"/>
    </row>
    <row r="121" spans="2:8" x14ac:dyDescent="0.25">
      <c r="B121" s="5"/>
      <c r="C121" s="5"/>
      <c r="D121" s="5"/>
      <c r="E121" s="5"/>
      <c r="F121" s="11"/>
      <c r="G121" s="5"/>
      <c r="H121" s="5"/>
    </row>
    <row r="122" spans="2:8" x14ac:dyDescent="0.25">
      <c r="B122" s="5"/>
      <c r="C122" s="5"/>
      <c r="D122" s="5"/>
      <c r="E122" s="5"/>
      <c r="F122" s="11"/>
      <c r="G122" s="5"/>
      <c r="H122" s="5"/>
    </row>
    <row r="123" spans="2:8" x14ac:dyDescent="0.25">
      <c r="B123" s="5"/>
      <c r="C123" s="5"/>
      <c r="D123" s="5"/>
      <c r="E123" s="5"/>
      <c r="F123" s="11"/>
      <c r="G123" s="5"/>
      <c r="H123" s="5"/>
    </row>
    <row r="124" spans="2:8" x14ac:dyDescent="0.25">
      <c r="B124" s="5"/>
      <c r="C124" s="5"/>
      <c r="D124" s="5"/>
      <c r="E124" s="5"/>
      <c r="F124" s="11"/>
      <c r="G124" s="5"/>
      <c r="H124" s="5"/>
    </row>
    <row r="125" spans="2:8" x14ac:dyDescent="0.25">
      <c r="B125" s="5"/>
      <c r="C125" s="5"/>
      <c r="D125" s="5"/>
      <c r="E125" s="5"/>
      <c r="F125" s="11"/>
      <c r="G125" s="5"/>
      <c r="H125" s="5"/>
    </row>
    <row r="126" spans="2:8" x14ac:dyDescent="0.25">
      <c r="B126" s="5"/>
      <c r="C126" s="5"/>
      <c r="D126" s="5"/>
      <c r="E126" s="5"/>
      <c r="F126" s="11"/>
      <c r="G126" s="5"/>
      <c r="H126" s="5"/>
    </row>
    <row r="127" spans="2:8" x14ac:dyDescent="0.25">
      <c r="B127" s="5"/>
      <c r="C127" s="5"/>
      <c r="D127" s="5"/>
      <c r="E127" s="5"/>
      <c r="F127" s="11"/>
      <c r="G127" s="5"/>
      <c r="H127" s="5"/>
    </row>
    <row r="128" spans="2:8" x14ac:dyDescent="0.25">
      <c r="B128" s="5"/>
      <c r="C128" s="5"/>
      <c r="D128" s="5"/>
      <c r="E128" s="5"/>
      <c r="F128" s="11"/>
      <c r="G128" s="5"/>
      <c r="H128" s="5"/>
    </row>
    <row r="129" spans="2:8" x14ac:dyDescent="0.25">
      <c r="B129" s="5"/>
      <c r="C129" s="5"/>
      <c r="D129" s="5"/>
      <c r="E129" s="5"/>
      <c r="F129" s="11"/>
      <c r="G129" s="5"/>
      <c r="H129" s="5"/>
    </row>
    <row r="130" spans="2:8" x14ac:dyDescent="0.25">
      <c r="B130" s="5"/>
      <c r="C130" s="5"/>
      <c r="D130" s="5"/>
      <c r="E130" s="5"/>
      <c r="F130" s="11"/>
      <c r="G130" s="5"/>
      <c r="H130" s="5"/>
    </row>
    <row r="131" spans="2:8" x14ac:dyDescent="0.25">
      <c r="B131" s="5"/>
      <c r="C131" s="5"/>
      <c r="D131" s="5"/>
      <c r="E131" s="5"/>
      <c r="F131" s="11"/>
      <c r="G131" s="5"/>
      <c r="H131" s="5"/>
    </row>
    <row r="132" spans="2:8" x14ac:dyDescent="0.25">
      <c r="B132" s="5"/>
      <c r="C132" s="5"/>
      <c r="D132" s="5"/>
      <c r="E132" s="5"/>
      <c r="F132" s="11"/>
      <c r="G132" s="5"/>
      <c r="H132" s="5"/>
    </row>
    <row r="133" spans="2:8" x14ac:dyDescent="0.25">
      <c r="B133" s="5"/>
      <c r="C133" s="5"/>
      <c r="D133" s="5"/>
      <c r="E133" s="5"/>
      <c r="F133" s="11"/>
      <c r="G133" s="5"/>
      <c r="H133" s="5"/>
    </row>
    <row r="134" spans="2:8" x14ac:dyDescent="0.25">
      <c r="B134" s="5"/>
      <c r="C134" s="5"/>
      <c r="D134" s="5"/>
      <c r="E134" s="5"/>
      <c r="F134" s="11"/>
      <c r="G134" s="5"/>
      <c r="H134" s="5"/>
    </row>
    <row r="135" spans="2:8" x14ac:dyDescent="0.25">
      <c r="B135" s="5"/>
      <c r="C135" s="5"/>
      <c r="D135" s="5"/>
      <c r="E135" s="5"/>
      <c r="F135" s="11"/>
      <c r="G135" s="5"/>
      <c r="H135" s="5"/>
    </row>
    <row r="136" spans="2:8" x14ac:dyDescent="0.25">
      <c r="B136" s="5"/>
      <c r="C136" s="5"/>
      <c r="D136" s="5"/>
      <c r="E136" s="5"/>
      <c r="F136" s="11"/>
      <c r="G136" s="5"/>
      <c r="H136" s="5"/>
    </row>
    <row r="137" spans="2:8" x14ac:dyDescent="0.25">
      <c r="B137" s="5"/>
      <c r="C137" s="5"/>
      <c r="D137" s="5"/>
      <c r="E137" s="5"/>
      <c r="F137" s="11"/>
      <c r="G137" s="5"/>
      <c r="H137" s="5"/>
    </row>
    <row r="138" spans="2:8" x14ac:dyDescent="0.25">
      <c r="B138" s="5"/>
      <c r="C138" s="5"/>
      <c r="D138" s="5"/>
      <c r="E138" s="5"/>
      <c r="F138" s="11"/>
      <c r="G138" s="5"/>
      <c r="H138" s="5"/>
    </row>
    <row r="139" spans="2:8" x14ac:dyDescent="0.25">
      <c r="B139" s="5"/>
      <c r="C139" s="5"/>
      <c r="D139" s="5"/>
      <c r="E139" s="5"/>
      <c r="F139" s="11"/>
      <c r="G139" s="5"/>
      <c r="H139" s="5"/>
    </row>
    <row r="140" spans="2:8" x14ac:dyDescent="0.25">
      <c r="B140" s="5"/>
      <c r="C140" s="5"/>
      <c r="D140" s="5"/>
      <c r="E140" s="5"/>
      <c r="F140" s="11"/>
      <c r="G140" s="5"/>
      <c r="H140" s="5"/>
    </row>
    <row r="141" spans="2:8" x14ac:dyDescent="0.25">
      <c r="B141" s="5"/>
      <c r="C141" s="5"/>
      <c r="D141" s="5"/>
      <c r="E141" s="5"/>
      <c r="F141" s="11"/>
      <c r="G141" s="5"/>
      <c r="H141" s="5"/>
    </row>
    <row r="142" spans="2:8" x14ac:dyDescent="0.25">
      <c r="B142" s="5"/>
      <c r="C142" s="5"/>
      <c r="D142" s="5"/>
      <c r="E142" s="5"/>
      <c r="F142" s="11"/>
      <c r="G142" s="5"/>
      <c r="H142" s="5"/>
    </row>
  </sheetData>
  <mergeCells count="7">
    <mergeCell ref="B5:H5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C3" sqref="C3"/>
    </sheetView>
  </sheetViews>
  <sheetFormatPr baseColWidth="10" defaultRowHeight="15" x14ac:dyDescent="0.25"/>
  <cols>
    <col min="2" max="2" width="5.5703125" customWidth="1"/>
    <col min="3" max="3" width="32.85546875" customWidth="1"/>
  </cols>
  <sheetData>
    <row r="2" spans="2:8" ht="19.5" thickBot="1" x14ac:dyDescent="0.35">
      <c r="B2" s="63" t="s">
        <v>0</v>
      </c>
      <c r="C2" s="63"/>
      <c r="D2" s="63"/>
      <c r="E2" s="63"/>
      <c r="F2" s="63"/>
      <c r="G2" s="63"/>
      <c r="H2" s="63"/>
    </row>
    <row r="3" spans="2:8" ht="39.950000000000003" customHeight="1" thickBot="1" x14ac:dyDescent="0.3">
      <c r="B3" s="1" t="s">
        <v>1</v>
      </c>
      <c r="C3" s="2"/>
      <c r="D3" s="1" t="s">
        <v>2</v>
      </c>
      <c r="E3" s="3"/>
      <c r="F3" s="2"/>
      <c r="G3" s="2" t="s">
        <v>3</v>
      </c>
      <c r="H3" s="6" t="s">
        <v>311</v>
      </c>
    </row>
    <row r="4" spans="2:8" ht="39.950000000000003" customHeight="1" thickBot="1" x14ac:dyDescent="0.3">
      <c r="B4" s="64" t="s">
        <v>4</v>
      </c>
      <c r="C4" s="66" t="s">
        <v>5</v>
      </c>
      <c r="D4" s="66" t="s">
        <v>6</v>
      </c>
      <c r="E4" s="66" t="s">
        <v>7</v>
      </c>
      <c r="F4" s="66" t="s">
        <v>8</v>
      </c>
      <c r="G4" s="70" t="s">
        <v>9</v>
      </c>
      <c r="H4" s="71"/>
    </row>
    <row r="5" spans="2:8" ht="39.950000000000003" customHeight="1" x14ac:dyDescent="0.25">
      <c r="B5" s="65"/>
      <c r="C5" s="67"/>
      <c r="D5" s="67"/>
      <c r="E5" s="67"/>
      <c r="F5" s="67"/>
      <c r="G5" s="4" t="s">
        <v>10</v>
      </c>
      <c r="H5" s="4" t="s">
        <v>11</v>
      </c>
    </row>
    <row r="6" spans="2:8" x14ac:dyDescent="0.25">
      <c r="B6" s="5">
        <v>1</v>
      </c>
      <c r="C6" s="15" t="s">
        <v>158</v>
      </c>
      <c r="D6" s="15" t="s">
        <v>312</v>
      </c>
      <c r="E6" s="16">
        <v>8152</v>
      </c>
      <c r="F6" s="16">
        <v>8152</v>
      </c>
      <c r="G6" s="15" t="s">
        <v>313</v>
      </c>
      <c r="H6" s="15" t="s">
        <v>314</v>
      </c>
    </row>
    <row r="7" spans="2:8" x14ac:dyDescent="0.25">
      <c r="B7" s="5">
        <v>2</v>
      </c>
      <c r="C7" s="15" t="s">
        <v>315</v>
      </c>
      <c r="D7" s="15" t="s">
        <v>316</v>
      </c>
      <c r="E7" s="16">
        <v>2652</v>
      </c>
      <c r="F7" s="16">
        <v>2652</v>
      </c>
      <c r="G7" s="15" t="s">
        <v>313</v>
      </c>
      <c r="H7" s="15" t="s">
        <v>314</v>
      </c>
    </row>
    <row r="8" spans="2:8" x14ac:dyDescent="0.25">
      <c r="B8" s="5">
        <v>3</v>
      </c>
      <c r="C8" s="15" t="s">
        <v>317</v>
      </c>
      <c r="D8" s="15" t="s">
        <v>318</v>
      </c>
      <c r="E8" s="16">
        <v>8152</v>
      </c>
      <c r="F8" s="16">
        <v>8152</v>
      </c>
      <c r="G8" s="15" t="s">
        <v>313</v>
      </c>
      <c r="H8" s="15" t="s">
        <v>314</v>
      </c>
    </row>
    <row r="9" spans="2:8" x14ac:dyDescent="0.25">
      <c r="B9" s="5">
        <v>4</v>
      </c>
      <c r="C9" s="15" t="s">
        <v>164</v>
      </c>
      <c r="D9" s="15" t="s">
        <v>319</v>
      </c>
      <c r="E9" s="16">
        <v>8152</v>
      </c>
      <c r="F9" s="16">
        <v>8152</v>
      </c>
      <c r="G9" s="15" t="s">
        <v>313</v>
      </c>
      <c r="H9" s="15" t="s">
        <v>320</v>
      </c>
    </row>
  </sheetData>
  <mergeCells count="7">
    <mergeCell ref="C4:C5"/>
    <mergeCell ref="D4:D5"/>
    <mergeCell ref="E4:E5"/>
    <mergeCell ref="F4:F5"/>
    <mergeCell ref="B2:H2"/>
    <mergeCell ref="B4:B5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2"/>
  <sheetViews>
    <sheetView topLeftCell="A22" workbookViewId="0">
      <selection activeCell="I38" sqref="I38"/>
    </sheetView>
  </sheetViews>
  <sheetFormatPr baseColWidth="10" defaultRowHeight="15" x14ac:dyDescent="0.25"/>
  <cols>
    <col min="2" max="2" width="6.28515625" customWidth="1"/>
    <col min="3" max="3" width="28.28515625" customWidth="1"/>
    <col min="5" max="5" width="11.42578125" customWidth="1"/>
    <col min="6" max="6" width="12.140625" customWidth="1"/>
  </cols>
  <sheetData>
    <row r="2" spans="2:8" ht="19.5" thickBot="1" x14ac:dyDescent="0.35">
      <c r="B2" s="63" t="s">
        <v>0</v>
      </c>
      <c r="C2" s="63"/>
      <c r="D2" s="63"/>
      <c r="E2" s="63"/>
      <c r="F2" s="63"/>
      <c r="G2" s="63"/>
      <c r="H2" s="63"/>
    </row>
    <row r="3" spans="2:8" ht="39.950000000000003" customHeight="1" thickBot="1" x14ac:dyDescent="0.3">
      <c r="B3" s="1" t="s">
        <v>1</v>
      </c>
      <c r="C3" s="2"/>
      <c r="D3" s="1" t="s">
        <v>2</v>
      </c>
      <c r="E3" s="3"/>
      <c r="F3" s="2"/>
      <c r="G3" s="2" t="s">
        <v>3</v>
      </c>
      <c r="H3" s="6" t="s">
        <v>322</v>
      </c>
    </row>
    <row r="4" spans="2:8" ht="39.950000000000003" customHeight="1" thickBot="1" x14ac:dyDescent="0.3">
      <c r="B4" s="64" t="s">
        <v>4</v>
      </c>
      <c r="C4" s="66" t="s">
        <v>5</v>
      </c>
      <c r="D4" s="66" t="s">
        <v>6</v>
      </c>
      <c r="E4" s="66" t="s">
        <v>7</v>
      </c>
      <c r="F4" s="66" t="s">
        <v>8</v>
      </c>
      <c r="G4" s="70" t="s">
        <v>9</v>
      </c>
      <c r="H4" s="71"/>
    </row>
    <row r="5" spans="2:8" ht="39.950000000000003" customHeight="1" x14ac:dyDescent="0.25">
      <c r="B5" s="65"/>
      <c r="C5" s="67"/>
      <c r="D5" s="67"/>
      <c r="E5" s="67"/>
      <c r="F5" s="67"/>
      <c r="G5" s="4" t="s">
        <v>10</v>
      </c>
      <c r="H5" s="4" t="s">
        <v>11</v>
      </c>
    </row>
    <row r="6" spans="2:8" ht="14.45" customHeight="1" x14ac:dyDescent="0.25">
      <c r="B6" s="5">
        <v>1</v>
      </c>
      <c r="C6" s="15" t="s">
        <v>182</v>
      </c>
      <c r="D6" s="15" t="s">
        <v>183</v>
      </c>
      <c r="E6" s="16">
        <v>4152</v>
      </c>
      <c r="F6" s="18">
        <v>12456</v>
      </c>
      <c r="G6" s="15" t="s">
        <v>181</v>
      </c>
      <c r="H6" s="15" t="s">
        <v>180</v>
      </c>
    </row>
    <row r="7" spans="2:8" ht="14.45" customHeight="1" x14ac:dyDescent="0.25">
      <c r="B7" s="5">
        <v>2</v>
      </c>
      <c r="C7" s="15" t="s">
        <v>178</v>
      </c>
      <c r="D7" s="15" t="s">
        <v>179</v>
      </c>
      <c r="E7" s="16">
        <v>5146</v>
      </c>
      <c r="F7" s="18">
        <v>15438</v>
      </c>
      <c r="G7" s="15" t="s">
        <v>181</v>
      </c>
      <c r="H7" s="15" t="s">
        <v>180</v>
      </c>
    </row>
    <row r="8" spans="2:8" ht="14.45" customHeight="1" x14ac:dyDescent="0.25">
      <c r="B8" s="5">
        <v>3</v>
      </c>
      <c r="C8" s="15" t="s">
        <v>174</v>
      </c>
      <c r="D8" s="15" t="s">
        <v>175</v>
      </c>
      <c r="E8" s="16">
        <v>8152</v>
      </c>
      <c r="F8" s="16">
        <v>8152</v>
      </c>
      <c r="G8" s="15" t="s">
        <v>177</v>
      </c>
      <c r="H8" s="15" t="s">
        <v>176</v>
      </c>
    </row>
    <row r="9" spans="2:8" ht="14.45" customHeight="1" x14ac:dyDescent="0.25">
      <c r="B9" s="5">
        <v>4</v>
      </c>
      <c r="C9" s="15" t="s">
        <v>171</v>
      </c>
      <c r="D9" s="15" t="s">
        <v>172</v>
      </c>
      <c r="E9" s="16">
        <v>5652</v>
      </c>
      <c r="F9" s="16">
        <v>5652</v>
      </c>
      <c r="G9" s="15" t="s">
        <v>157</v>
      </c>
      <c r="H9" s="15" t="s">
        <v>173</v>
      </c>
    </row>
    <row r="10" spans="2:8" ht="14.45" customHeight="1" x14ac:dyDescent="0.25">
      <c r="B10" s="5">
        <v>5</v>
      </c>
      <c r="C10" s="15" t="s">
        <v>169</v>
      </c>
      <c r="D10" s="15" t="s">
        <v>170</v>
      </c>
      <c r="E10" s="16">
        <v>7014</v>
      </c>
      <c r="F10" s="16">
        <v>7014</v>
      </c>
      <c r="G10" s="15" t="s">
        <v>157</v>
      </c>
      <c r="H10" s="15" t="s">
        <v>16</v>
      </c>
    </row>
    <row r="11" spans="2:8" ht="14.45" customHeight="1" x14ac:dyDescent="0.25">
      <c r="B11" s="5">
        <v>6</v>
      </c>
      <c r="C11" s="15" t="s">
        <v>168</v>
      </c>
      <c r="D11" s="15" t="s">
        <v>94</v>
      </c>
      <c r="E11" s="16">
        <v>7152</v>
      </c>
      <c r="F11" s="16">
        <v>7152</v>
      </c>
      <c r="G11" s="15" t="s">
        <v>157</v>
      </c>
      <c r="H11" s="15" t="s">
        <v>16</v>
      </c>
    </row>
    <row r="12" spans="2:8" ht="14.45" customHeight="1" x14ac:dyDescent="0.25">
      <c r="B12" s="5">
        <v>7</v>
      </c>
      <c r="C12" s="15" t="s">
        <v>166</v>
      </c>
      <c r="D12" s="15" t="s">
        <v>167</v>
      </c>
      <c r="E12" s="16">
        <v>6146</v>
      </c>
      <c r="F12" s="16">
        <v>6146</v>
      </c>
      <c r="G12" s="15" t="s">
        <v>157</v>
      </c>
      <c r="H12" s="15" t="s">
        <v>16</v>
      </c>
    </row>
    <row r="13" spans="2:8" x14ac:dyDescent="0.25">
      <c r="B13" s="5">
        <v>8</v>
      </c>
      <c r="C13" s="15" t="s">
        <v>164</v>
      </c>
      <c r="D13" s="15" t="s">
        <v>165</v>
      </c>
      <c r="E13" s="16">
        <v>8152</v>
      </c>
      <c r="F13" s="16">
        <v>8152</v>
      </c>
      <c r="G13" s="15" t="s">
        <v>157</v>
      </c>
      <c r="H13" s="15" t="s">
        <v>16</v>
      </c>
    </row>
    <row r="14" spans="2:8" x14ac:dyDescent="0.25">
      <c r="B14" s="5">
        <v>9</v>
      </c>
      <c r="C14" s="15" t="s">
        <v>162</v>
      </c>
      <c r="D14" s="15" t="s">
        <v>163</v>
      </c>
      <c r="E14" s="16">
        <v>8152</v>
      </c>
      <c r="F14" s="16">
        <v>8152</v>
      </c>
      <c r="G14" s="15" t="s">
        <v>157</v>
      </c>
      <c r="H14" s="15" t="s">
        <v>16</v>
      </c>
    </row>
    <row r="15" spans="2:8" x14ac:dyDescent="0.25">
      <c r="B15" s="5">
        <v>10</v>
      </c>
      <c r="C15" s="15" t="s">
        <v>160</v>
      </c>
      <c r="D15" s="15" t="s">
        <v>161</v>
      </c>
      <c r="E15" s="16">
        <v>6646</v>
      </c>
      <c r="F15" s="16">
        <v>6646</v>
      </c>
      <c r="G15" s="15" t="s">
        <v>157</v>
      </c>
      <c r="H15" s="15" t="s">
        <v>16</v>
      </c>
    </row>
    <row r="16" spans="2:8" x14ac:dyDescent="0.25">
      <c r="B16" s="5">
        <v>11</v>
      </c>
      <c r="C16" s="15" t="s">
        <v>158</v>
      </c>
      <c r="D16" s="15" t="s">
        <v>159</v>
      </c>
      <c r="E16" s="16">
        <v>8014</v>
      </c>
      <c r="F16" s="16">
        <v>8014</v>
      </c>
      <c r="G16" s="15" t="s">
        <v>157</v>
      </c>
      <c r="H16" s="15" t="s">
        <v>16</v>
      </c>
    </row>
    <row r="17" spans="2:8" x14ac:dyDescent="0.25">
      <c r="B17" s="5">
        <v>12</v>
      </c>
      <c r="C17" s="15" t="s">
        <v>155</v>
      </c>
      <c r="D17" s="15" t="s">
        <v>156</v>
      </c>
      <c r="E17" s="16">
        <v>8014</v>
      </c>
      <c r="F17" s="16">
        <v>8014</v>
      </c>
      <c r="G17" s="15" t="s">
        <v>157</v>
      </c>
      <c r="H17" s="15" t="s">
        <v>16</v>
      </c>
    </row>
    <row r="18" spans="2:8" x14ac:dyDescent="0.25">
      <c r="B18" s="5">
        <v>13</v>
      </c>
      <c r="C18" s="15" t="s">
        <v>153</v>
      </c>
      <c r="D18" s="15" t="s">
        <v>154</v>
      </c>
      <c r="E18" s="16">
        <v>6152</v>
      </c>
      <c r="F18" s="16">
        <v>6152</v>
      </c>
      <c r="G18" s="15" t="s">
        <v>147</v>
      </c>
      <c r="H18" s="15" t="s">
        <v>152</v>
      </c>
    </row>
    <row r="19" spans="2:8" x14ac:dyDescent="0.25">
      <c r="B19" s="5">
        <v>14</v>
      </c>
      <c r="C19" s="15" t="s">
        <v>150</v>
      </c>
      <c r="D19" s="15" t="s">
        <v>151</v>
      </c>
      <c r="E19" s="16">
        <v>5146</v>
      </c>
      <c r="F19" s="16">
        <v>5146</v>
      </c>
      <c r="G19" s="15" t="s">
        <v>147</v>
      </c>
      <c r="H19" s="15" t="s">
        <v>152</v>
      </c>
    </row>
    <row r="20" spans="2:8" x14ac:dyDescent="0.25">
      <c r="B20" s="5">
        <v>15</v>
      </c>
      <c r="C20" s="15" t="s">
        <v>148</v>
      </c>
      <c r="D20" s="15" t="s">
        <v>149</v>
      </c>
      <c r="E20" s="16">
        <v>3146</v>
      </c>
      <c r="F20" s="16">
        <v>3146</v>
      </c>
      <c r="G20" s="15" t="s">
        <v>147</v>
      </c>
      <c r="H20" s="15" t="s">
        <v>135</v>
      </c>
    </row>
    <row r="21" spans="2:8" x14ac:dyDescent="0.25">
      <c r="B21" s="5">
        <v>16</v>
      </c>
      <c r="C21" s="15" t="s">
        <v>145</v>
      </c>
      <c r="D21" s="15" t="s">
        <v>146</v>
      </c>
      <c r="E21" s="16">
        <v>8152</v>
      </c>
      <c r="F21" s="16">
        <v>8152</v>
      </c>
      <c r="G21" s="15" t="s">
        <v>147</v>
      </c>
      <c r="H21" s="15" t="s">
        <v>135</v>
      </c>
    </row>
    <row r="22" spans="2:8" x14ac:dyDescent="0.25">
      <c r="B22" s="5">
        <v>17</v>
      </c>
      <c r="C22" s="15" t="s">
        <v>143</v>
      </c>
      <c r="D22" s="15" t="s">
        <v>144</v>
      </c>
      <c r="E22" s="16">
        <v>7152</v>
      </c>
      <c r="F22" s="16">
        <v>7152</v>
      </c>
      <c r="G22" s="15" t="s">
        <v>140</v>
      </c>
      <c r="H22" s="15" t="s">
        <v>139</v>
      </c>
    </row>
    <row r="23" spans="2:8" x14ac:dyDescent="0.25">
      <c r="B23" s="5">
        <v>18</v>
      </c>
      <c r="C23" s="15" t="s">
        <v>142</v>
      </c>
      <c r="D23" s="15" t="s">
        <v>138</v>
      </c>
      <c r="E23" s="16">
        <v>8152</v>
      </c>
      <c r="F23" s="16">
        <v>8152</v>
      </c>
      <c r="G23" s="15" t="s">
        <v>140</v>
      </c>
      <c r="H23" s="15" t="s">
        <v>139</v>
      </c>
    </row>
    <row r="24" spans="2:8" x14ac:dyDescent="0.25">
      <c r="B24" s="5">
        <v>19</v>
      </c>
      <c r="C24" s="15" t="s">
        <v>141</v>
      </c>
      <c r="D24" s="15" t="s">
        <v>138</v>
      </c>
      <c r="E24" s="16">
        <v>7152</v>
      </c>
      <c r="F24" s="16">
        <v>7152</v>
      </c>
      <c r="G24" s="15" t="s">
        <v>140</v>
      </c>
      <c r="H24" s="15" t="s">
        <v>139</v>
      </c>
    </row>
    <row r="25" spans="2:8" x14ac:dyDescent="0.25">
      <c r="B25" s="5">
        <v>20</v>
      </c>
      <c r="C25" s="15" t="s">
        <v>137</v>
      </c>
      <c r="D25" s="15" t="s">
        <v>138</v>
      </c>
      <c r="E25" s="16">
        <v>8152</v>
      </c>
      <c r="F25" s="16">
        <v>8152</v>
      </c>
      <c r="G25" s="15" t="s">
        <v>140</v>
      </c>
      <c r="H25" s="15" t="s">
        <v>139</v>
      </c>
    </row>
    <row r="26" spans="2:8" x14ac:dyDescent="0.25">
      <c r="B26" s="5">
        <v>21</v>
      </c>
      <c r="C26" s="15" t="s">
        <v>133</v>
      </c>
      <c r="D26" s="15" t="s">
        <v>134</v>
      </c>
      <c r="E26" s="16">
        <v>5152</v>
      </c>
      <c r="F26" s="16">
        <v>5152</v>
      </c>
      <c r="G26" s="15" t="s">
        <v>136</v>
      </c>
      <c r="H26" s="15" t="s">
        <v>135</v>
      </c>
    </row>
    <row r="27" spans="2:8" x14ac:dyDescent="0.25">
      <c r="B27" s="5">
        <v>22</v>
      </c>
      <c r="C27" s="15" t="s">
        <v>130</v>
      </c>
      <c r="D27" s="15" t="s">
        <v>131</v>
      </c>
      <c r="E27" s="16">
        <v>7152</v>
      </c>
      <c r="F27" s="16">
        <v>7152</v>
      </c>
      <c r="G27" s="15" t="s">
        <v>129</v>
      </c>
      <c r="H27" s="15" t="s">
        <v>132</v>
      </c>
    </row>
    <row r="28" spans="2:8" x14ac:dyDescent="0.25">
      <c r="B28" s="5">
        <v>23</v>
      </c>
      <c r="C28" s="15" t="s">
        <v>126</v>
      </c>
      <c r="D28" s="15" t="s">
        <v>127</v>
      </c>
      <c r="E28" s="16">
        <v>7152</v>
      </c>
      <c r="F28" s="16">
        <v>7152</v>
      </c>
      <c r="G28" s="15" t="s">
        <v>129</v>
      </c>
      <c r="H28" s="15" t="s">
        <v>128</v>
      </c>
    </row>
    <row r="29" spans="2:8" x14ac:dyDescent="0.25">
      <c r="B29" s="5">
        <v>24</v>
      </c>
      <c r="C29" s="15" t="s">
        <v>123</v>
      </c>
      <c r="D29" s="15" t="s">
        <v>124</v>
      </c>
      <c r="E29" s="16">
        <v>7152</v>
      </c>
      <c r="F29" s="16">
        <v>7152</v>
      </c>
      <c r="G29" s="15" t="s">
        <v>122</v>
      </c>
      <c r="H29" s="15" t="s">
        <v>125</v>
      </c>
    </row>
    <row r="30" spans="2:8" x14ac:dyDescent="0.25">
      <c r="B30" s="5">
        <v>25</v>
      </c>
      <c r="C30" s="15" t="s">
        <v>119</v>
      </c>
      <c r="D30" s="15" t="s">
        <v>120</v>
      </c>
      <c r="E30" s="16">
        <v>3646</v>
      </c>
      <c r="F30" s="16">
        <v>3646</v>
      </c>
      <c r="G30" s="15" t="s">
        <v>122</v>
      </c>
      <c r="H30" s="15" t="s">
        <v>121</v>
      </c>
    </row>
    <row r="31" spans="2:8" x14ac:dyDescent="0.25">
      <c r="B31" s="5">
        <v>26</v>
      </c>
      <c r="C31" s="15" t="s">
        <v>116</v>
      </c>
      <c r="D31" s="15" t="s">
        <v>117</v>
      </c>
      <c r="E31" s="16">
        <v>7152</v>
      </c>
      <c r="F31" s="16">
        <v>7152</v>
      </c>
      <c r="G31" s="15" t="s">
        <v>113</v>
      </c>
      <c r="H31" s="15" t="s">
        <v>118</v>
      </c>
    </row>
    <row r="32" spans="2:8" x14ac:dyDescent="0.25">
      <c r="B32" s="5">
        <v>27</v>
      </c>
      <c r="C32" s="15" t="s">
        <v>114</v>
      </c>
      <c r="D32" s="15" t="s">
        <v>115</v>
      </c>
      <c r="E32" s="16">
        <v>8152</v>
      </c>
      <c r="F32" s="16">
        <v>8152</v>
      </c>
      <c r="G32" s="15" t="s">
        <v>113</v>
      </c>
      <c r="H32" s="15" t="s">
        <v>98</v>
      </c>
    </row>
    <row r="33" spans="2:8" x14ac:dyDescent="0.25">
      <c r="B33" s="5">
        <v>28</v>
      </c>
      <c r="C33" s="15" t="s">
        <v>110</v>
      </c>
      <c r="D33" s="15" t="s">
        <v>111</v>
      </c>
      <c r="E33" s="16">
        <v>7152</v>
      </c>
      <c r="F33" s="16">
        <v>7152</v>
      </c>
      <c r="G33" s="15" t="s">
        <v>113</v>
      </c>
      <c r="H33" s="15" t="s">
        <v>112</v>
      </c>
    </row>
    <row r="34" spans="2:8" x14ac:dyDescent="0.25">
      <c r="B34" s="5">
        <v>29</v>
      </c>
      <c r="C34" s="15" t="s">
        <v>108</v>
      </c>
      <c r="D34" s="15" t="s">
        <v>109</v>
      </c>
      <c r="E34" s="16">
        <v>4146</v>
      </c>
      <c r="F34" s="16">
        <v>4146</v>
      </c>
      <c r="G34" s="15" t="s">
        <v>102</v>
      </c>
      <c r="H34" s="15" t="s">
        <v>101</v>
      </c>
    </row>
    <row r="35" spans="2:8" x14ac:dyDescent="0.25">
      <c r="B35" s="5">
        <v>30</v>
      </c>
      <c r="C35" s="15" t="s">
        <v>106</v>
      </c>
      <c r="D35" s="15" t="s">
        <v>107</v>
      </c>
      <c r="E35" s="16">
        <v>8152</v>
      </c>
      <c r="F35" s="16">
        <v>8152</v>
      </c>
      <c r="G35" s="15" t="s">
        <v>102</v>
      </c>
      <c r="H35" s="15" t="s">
        <v>105</v>
      </c>
    </row>
    <row r="36" spans="2:8" x14ac:dyDescent="0.25">
      <c r="B36" s="5">
        <v>31</v>
      </c>
      <c r="C36" s="15" t="s">
        <v>103</v>
      </c>
      <c r="D36" s="15" t="s">
        <v>104</v>
      </c>
      <c r="E36" s="16">
        <v>6652</v>
      </c>
      <c r="F36" s="16">
        <v>6652</v>
      </c>
      <c r="G36" s="15" t="s">
        <v>102</v>
      </c>
      <c r="H36" s="15" t="s">
        <v>105</v>
      </c>
    </row>
    <row r="37" spans="2:8" x14ac:dyDescent="0.25">
      <c r="B37" s="5">
        <v>32</v>
      </c>
      <c r="C37" s="15" t="s">
        <v>99</v>
      </c>
      <c r="D37" s="15" t="s">
        <v>100</v>
      </c>
      <c r="E37" s="16">
        <v>7152</v>
      </c>
      <c r="F37" s="16">
        <v>7152</v>
      </c>
      <c r="G37" s="15" t="s">
        <v>102</v>
      </c>
      <c r="H37" s="15" t="s">
        <v>101</v>
      </c>
    </row>
    <row r="38" spans="2:8" x14ac:dyDescent="0.25">
      <c r="B38" s="5">
        <v>33</v>
      </c>
      <c r="C38" s="15" t="s">
        <v>96</v>
      </c>
      <c r="D38" s="15" t="s">
        <v>97</v>
      </c>
      <c r="E38" s="16">
        <v>6146</v>
      </c>
      <c r="F38" s="16">
        <v>6146</v>
      </c>
      <c r="G38" s="15" t="s">
        <v>16</v>
      </c>
      <c r="H38" s="15" t="s">
        <v>98</v>
      </c>
    </row>
    <row r="39" spans="2:8" x14ac:dyDescent="0.25">
      <c r="B39" s="5">
        <v>34</v>
      </c>
      <c r="C39" s="15" t="s">
        <v>93</v>
      </c>
      <c r="D39" s="15" t="s">
        <v>94</v>
      </c>
      <c r="E39" s="16">
        <v>6652</v>
      </c>
      <c r="F39" s="16">
        <v>6652</v>
      </c>
      <c r="G39" s="15" t="s">
        <v>62</v>
      </c>
      <c r="H39" s="15" t="s">
        <v>95</v>
      </c>
    </row>
    <row r="40" spans="2:8" x14ac:dyDescent="0.25">
      <c r="B40" s="5">
        <v>35</v>
      </c>
      <c r="C40" s="15" t="s">
        <v>90</v>
      </c>
      <c r="D40" s="15" t="s">
        <v>91</v>
      </c>
      <c r="E40" s="19">
        <v>8152</v>
      </c>
      <c r="F40" s="19">
        <v>8152</v>
      </c>
      <c r="G40" s="15" t="s">
        <v>62</v>
      </c>
      <c r="H40" s="15" t="s">
        <v>92</v>
      </c>
    </row>
    <row r="41" spans="2:8" x14ac:dyDescent="0.25">
      <c r="B41" s="5">
        <v>36</v>
      </c>
      <c r="C41" s="61" t="s">
        <v>119</v>
      </c>
      <c r="D41" s="61" t="s">
        <v>120</v>
      </c>
      <c r="E41" s="62">
        <v>3646</v>
      </c>
      <c r="F41" s="62">
        <v>3646</v>
      </c>
      <c r="G41" s="61" t="s">
        <v>122</v>
      </c>
      <c r="H41" s="61" t="s">
        <v>121</v>
      </c>
    </row>
    <row r="42" spans="2:8" x14ac:dyDescent="0.25">
      <c r="B42" s="17"/>
      <c r="C42" s="17"/>
      <c r="D42" s="17"/>
      <c r="E42" s="17"/>
      <c r="F42" s="17"/>
      <c r="G42" s="17"/>
      <c r="H42" s="17"/>
    </row>
    <row r="43" spans="2:8" x14ac:dyDescent="0.25">
      <c r="B43" s="17"/>
      <c r="C43" s="17"/>
      <c r="D43" s="17"/>
      <c r="E43" s="17"/>
      <c r="F43" s="17"/>
      <c r="G43" s="17"/>
      <c r="H43" s="17"/>
    </row>
    <row r="44" spans="2:8" x14ac:dyDescent="0.25">
      <c r="B44" s="17"/>
      <c r="C44" s="17"/>
      <c r="D44" s="17"/>
      <c r="E44" s="17"/>
      <c r="F44" s="17"/>
      <c r="G44" s="17"/>
      <c r="H44" s="17"/>
    </row>
    <row r="45" spans="2:8" x14ac:dyDescent="0.25">
      <c r="B45" s="17"/>
      <c r="C45" s="17"/>
      <c r="D45" s="17"/>
      <c r="E45" s="17"/>
      <c r="F45" s="17"/>
      <c r="G45" s="17"/>
      <c r="H45" s="17"/>
    </row>
    <row r="46" spans="2:8" x14ac:dyDescent="0.25">
      <c r="B46" s="17"/>
      <c r="C46" s="17"/>
      <c r="D46" s="17"/>
      <c r="E46" s="17"/>
      <c r="F46" s="17"/>
      <c r="G46" s="17"/>
      <c r="H46" s="17"/>
    </row>
    <row r="47" spans="2:8" x14ac:dyDescent="0.25">
      <c r="B47" s="17"/>
      <c r="C47" s="17"/>
      <c r="D47" s="17"/>
      <c r="E47" s="17"/>
      <c r="F47" s="17"/>
      <c r="G47" s="17"/>
      <c r="H47" s="17"/>
    </row>
    <row r="48" spans="2:8" x14ac:dyDescent="0.25">
      <c r="B48" s="17"/>
      <c r="C48" s="17"/>
      <c r="D48" s="17"/>
      <c r="E48" s="17"/>
      <c r="F48" s="17"/>
      <c r="G48" s="17"/>
      <c r="H48" s="17"/>
    </row>
    <row r="49" spans="2:12" x14ac:dyDescent="0.25">
      <c r="B49" s="17"/>
      <c r="C49" s="17"/>
      <c r="D49" s="17"/>
      <c r="E49" s="17"/>
      <c r="F49" s="17"/>
      <c r="G49" s="17"/>
      <c r="H49" s="17"/>
    </row>
    <row r="50" spans="2:12" x14ac:dyDescent="0.25">
      <c r="B50" s="17"/>
      <c r="C50" s="17"/>
      <c r="D50" s="17"/>
      <c r="E50" s="17"/>
      <c r="F50" s="17"/>
      <c r="G50" s="17"/>
      <c r="H50" s="17"/>
    </row>
    <row r="51" spans="2:12" x14ac:dyDescent="0.25">
      <c r="B51" s="17"/>
      <c r="C51" s="17"/>
      <c r="D51" s="17"/>
      <c r="E51" s="17"/>
      <c r="F51" s="17"/>
      <c r="G51" s="17"/>
      <c r="H51" s="17"/>
    </row>
    <row r="52" spans="2:12" x14ac:dyDescent="0.25">
      <c r="B52" s="17"/>
      <c r="C52" s="17"/>
      <c r="D52" s="17"/>
      <c r="E52" s="17"/>
      <c r="F52" s="17"/>
      <c r="G52" s="17"/>
      <c r="H52" s="17"/>
    </row>
    <row r="53" spans="2:12" x14ac:dyDescent="0.25">
      <c r="B53" s="17"/>
      <c r="C53" s="17"/>
      <c r="D53" s="17"/>
      <c r="E53" s="17"/>
      <c r="F53" s="17"/>
      <c r="G53" s="17"/>
      <c r="H53" s="17"/>
    </row>
    <row r="54" spans="2:12" x14ac:dyDescent="0.25">
      <c r="B54" s="17"/>
      <c r="C54" s="17"/>
      <c r="D54" s="17"/>
      <c r="E54" s="17"/>
      <c r="F54" s="17"/>
      <c r="G54" s="17"/>
      <c r="H54" s="17"/>
    </row>
    <row r="55" spans="2:12" x14ac:dyDescent="0.25">
      <c r="B55" s="17"/>
      <c r="C55" s="17"/>
      <c r="D55" s="17"/>
      <c r="E55" s="17"/>
      <c r="F55" s="17"/>
      <c r="G55" s="17"/>
      <c r="H55" s="17"/>
    </row>
    <row r="56" spans="2:12" x14ac:dyDescent="0.25">
      <c r="B56" s="17"/>
      <c r="C56" s="17"/>
      <c r="D56" s="17"/>
      <c r="E56" s="17"/>
      <c r="F56" s="17"/>
      <c r="G56" s="17"/>
      <c r="H56" s="17"/>
    </row>
    <row r="57" spans="2:12" x14ac:dyDescent="0.25">
      <c r="B57" s="17"/>
      <c r="C57" s="17"/>
      <c r="D57" s="17"/>
      <c r="E57" s="17"/>
      <c r="F57" s="17"/>
      <c r="G57" s="17"/>
      <c r="H57" s="17"/>
    </row>
    <row r="58" spans="2:12" x14ac:dyDescent="0.25">
      <c r="B58" s="17"/>
      <c r="C58" s="17"/>
      <c r="D58" s="17"/>
      <c r="E58" s="17"/>
      <c r="F58" s="17"/>
      <c r="G58" s="17"/>
      <c r="H58" s="17"/>
    </row>
    <row r="59" spans="2:12" x14ac:dyDescent="0.25">
      <c r="B59" s="17"/>
      <c r="C59" s="17"/>
      <c r="D59" s="17"/>
      <c r="E59" s="17"/>
      <c r="F59" s="17"/>
      <c r="G59" s="17"/>
      <c r="H59" s="17"/>
    </row>
    <row r="60" spans="2:12" x14ac:dyDescent="0.25">
      <c r="B60" s="17"/>
      <c r="C60" s="17"/>
      <c r="D60" s="17"/>
      <c r="E60" s="17"/>
      <c r="F60" s="17"/>
      <c r="G60" s="17"/>
      <c r="H60" s="17"/>
    </row>
    <row r="61" spans="2:12" x14ac:dyDescent="0.25">
      <c r="B61" s="17"/>
      <c r="C61" s="17"/>
      <c r="D61" s="17"/>
      <c r="E61" s="17"/>
      <c r="F61" s="17"/>
      <c r="G61" s="17"/>
      <c r="H61" s="17"/>
    </row>
    <row r="62" spans="2:12" x14ac:dyDescent="0.25">
      <c r="B62" s="17"/>
      <c r="C62" s="17"/>
      <c r="D62" s="17"/>
      <c r="E62" s="17"/>
      <c r="F62" s="17"/>
      <c r="G62" s="17"/>
      <c r="H62" s="17"/>
    </row>
    <row r="63" spans="2:12" x14ac:dyDescent="0.25">
      <c r="B63" s="17"/>
      <c r="C63" s="17"/>
      <c r="D63" s="17"/>
      <c r="E63" s="17"/>
      <c r="F63" s="17"/>
      <c r="G63" s="17"/>
      <c r="H63" s="17"/>
    </row>
    <row r="64" spans="2:12" s="20" customFormat="1" x14ac:dyDescent="0.25">
      <c r="J64" s="21"/>
      <c r="L64" s="22"/>
    </row>
    <row r="65" spans="10:12" s="20" customFormat="1" x14ac:dyDescent="0.25">
      <c r="J65" s="21"/>
      <c r="L65" s="22"/>
    </row>
    <row r="66" spans="10:12" s="20" customFormat="1" x14ac:dyDescent="0.25">
      <c r="J66" s="21"/>
      <c r="L66" s="22"/>
    </row>
    <row r="67" spans="10:12" s="20" customFormat="1" x14ac:dyDescent="0.25">
      <c r="J67" s="21"/>
      <c r="L67" s="22"/>
    </row>
    <row r="68" spans="10:12" s="20" customFormat="1" x14ac:dyDescent="0.25">
      <c r="J68" s="21"/>
      <c r="L68" s="22"/>
    </row>
    <row r="69" spans="10:12" s="20" customFormat="1" x14ac:dyDescent="0.25">
      <c r="J69" s="21"/>
      <c r="L69" s="22"/>
    </row>
    <row r="70" spans="10:12" s="20" customFormat="1" x14ac:dyDescent="0.25">
      <c r="J70" s="21"/>
      <c r="L70" s="22"/>
    </row>
    <row r="71" spans="10:12" s="20" customFormat="1" x14ac:dyDescent="0.25">
      <c r="J71" s="21"/>
      <c r="L71" s="22"/>
    </row>
    <row r="72" spans="10:12" s="20" customFormat="1" x14ac:dyDescent="0.25">
      <c r="J72" s="21"/>
      <c r="L72" s="22"/>
    </row>
    <row r="73" spans="10:12" s="20" customFormat="1" x14ac:dyDescent="0.25">
      <c r="J73" s="21"/>
      <c r="L73" s="22"/>
    </row>
    <row r="74" spans="10:12" s="20" customFormat="1" x14ac:dyDescent="0.25">
      <c r="J74" s="21"/>
      <c r="L74" s="22"/>
    </row>
    <row r="75" spans="10:12" s="20" customFormat="1" x14ac:dyDescent="0.25">
      <c r="J75" s="21"/>
      <c r="L75" s="22"/>
    </row>
    <row r="76" spans="10:12" s="20" customFormat="1" x14ac:dyDescent="0.25">
      <c r="J76" s="21"/>
      <c r="L76" s="22"/>
    </row>
    <row r="77" spans="10:12" s="20" customFormat="1" x14ac:dyDescent="0.25">
      <c r="J77" s="21"/>
      <c r="L77" s="22"/>
    </row>
    <row r="78" spans="10:12" s="20" customFormat="1" x14ac:dyDescent="0.25">
      <c r="J78" s="21"/>
      <c r="L78" s="22"/>
    </row>
    <row r="79" spans="10:12" s="20" customFormat="1" x14ac:dyDescent="0.25">
      <c r="J79" s="21"/>
      <c r="L79" s="22"/>
    </row>
    <row r="80" spans="10:12" s="20" customFormat="1" x14ac:dyDescent="0.25">
      <c r="J80" s="21"/>
      <c r="L80" s="22"/>
    </row>
    <row r="81" spans="10:12" s="20" customFormat="1" x14ac:dyDescent="0.25">
      <c r="J81" s="21"/>
      <c r="L81" s="22"/>
    </row>
    <row r="82" spans="10:12" s="20" customFormat="1" x14ac:dyDescent="0.25">
      <c r="J82" s="21"/>
      <c r="L82" s="22"/>
    </row>
    <row r="83" spans="10:12" s="20" customFormat="1" x14ac:dyDescent="0.25">
      <c r="J83" s="21"/>
      <c r="L83" s="22"/>
    </row>
    <row r="84" spans="10:12" s="20" customFormat="1" x14ac:dyDescent="0.25">
      <c r="J84" s="21"/>
      <c r="L84" s="22"/>
    </row>
    <row r="85" spans="10:12" s="20" customFormat="1" x14ac:dyDescent="0.25">
      <c r="J85" s="21"/>
      <c r="L85" s="22"/>
    </row>
    <row r="86" spans="10:12" s="20" customFormat="1" x14ac:dyDescent="0.25">
      <c r="J86" s="21"/>
      <c r="L86" s="22"/>
    </row>
    <row r="87" spans="10:12" s="20" customFormat="1" x14ac:dyDescent="0.25">
      <c r="J87" s="21"/>
      <c r="L87" s="22"/>
    </row>
    <row r="88" spans="10:12" s="20" customFormat="1" x14ac:dyDescent="0.25">
      <c r="J88" s="21"/>
      <c r="L88" s="22"/>
    </row>
    <row r="89" spans="10:12" s="20" customFormat="1" x14ac:dyDescent="0.25">
      <c r="J89" s="21"/>
      <c r="L89" s="22"/>
    </row>
    <row r="90" spans="10:12" s="20" customFormat="1" x14ac:dyDescent="0.25">
      <c r="J90" s="21"/>
      <c r="L90" s="22"/>
    </row>
    <row r="91" spans="10:12" s="20" customFormat="1" x14ac:dyDescent="0.25">
      <c r="J91" s="21"/>
      <c r="L91" s="22"/>
    </row>
    <row r="92" spans="10:12" s="20" customFormat="1" x14ac:dyDescent="0.25">
      <c r="J92" s="21"/>
      <c r="L92" s="22"/>
    </row>
    <row r="93" spans="10:12" s="20" customFormat="1" x14ac:dyDescent="0.25">
      <c r="J93" s="21"/>
      <c r="L93" s="22"/>
    </row>
    <row r="94" spans="10:12" s="20" customFormat="1" x14ac:dyDescent="0.25">
      <c r="J94" s="21"/>
      <c r="L94" s="22"/>
    </row>
    <row r="95" spans="10:12" s="20" customFormat="1" x14ac:dyDescent="0.25">
      <c r="J95" s="21"/>
      <c r="L95" s="22"/>
    </row>
    <row r="96" spans="10:12" s="20" customFormat="1" x14ac:dyDescent="0.25">
      <c r="J96" s="21"/>
      <c r="L96" s="22"/>
    </row>
    <row r="97" spans="10:13" s="20" customFormat="1" x14ac:dyDescent="0.25">
      <c r="J97" s="21"/>
      <c r="L97" s="22"/>
    </row>
    <row r="98" spans="10:13" s="20" customFormat="1" x14ac:dyDescent="0.25">
      <c r="J98" s="21"/>
      <c r="L98" s="22"/>
    </row>
    <row r="99" spans="10:13" s="20" customFormat="1" x14ac:dyDescent="0.25">
      <c r="J99" s="21"/>
      <c r="K99" s="23"/>
      <c r="M99" s="22"/>
    </row>
    <row r="100" spans="10:13" s="20" customFormat="1" x14ac:dyDescent="0.25">
      <c r="J100" s="21"/>
      <c r="K100" s="23"/>
      <c r="M100" s="22"/>
    </row>
    <row r="101" spans="10:13" s="20" customFormat="1" x14ac:dyDescent="0.25">
      <c r="J101" s="21"/>
      <c r="K101" s="23"/>
      <c r="M101" s="22"/>
    </row>
    <row r="102" spans="10:13" s="20" customFormat="1" x14ac:dyDescent="0.25">
      <c r="J102" s="21"/>
      <c r="K102" s="23"/>
      <c r="M102" s="22"/>
    </row>
  </sheetData>
  <mergeCells count="7">
    <mergeCell ref="B2:H2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7"/>
  <sheetViews>
    <sheetView tabSelected="1" workbookViewId="0">
      <selection activeCell="F115" sqref="F115"/>
    </sheetView>
  </sheetViews>
  <sheetFormatPr baseColWidth="10" defaultRowHeight="15" x14ac:dyDescent="0.25"/>
  <cols>
    <col min="2" max="2" width="5.7109375" style="58" customWidth="1"/>
    <col min="3" max="3" width="33.42578125" customWidth="1"/>
    <col min="4" max="4" width="19.42578125" customWidth="1"/>
    <col min="5" max="6" width="12.42578125" customWidth="1"/>
  </cols>
  <sheetData>
    <row r="2" spans="2:8" ht="19.5" thickBot="1" x14ac:dyDescent="0.35">
      <c r="B2" s="63" t="s">
        <v>0</v>
      </c>
      <c r="C2" s="63"/>
      <c r="D2" s="63"/>
      <c r="E2" s="63"/>
      <c r="F2" s="63"/>
      <c r="G2" s="63"/>
      <c r="H2" s="63"/>
    </row>
    <row r="3" spans="2:8" ht="39.950000000000003" customHeight="1" thickBot="1" x14ac:dyDescent="0.3">
      <c r="B3" s="2" t="s">
        <v>1</v>
      </c>
      <c r="C3" s="2"/>
      <c r="D3" s="1" t="s">
        <v>2</v>
      </c>
      <c r="E3" s="3"/>
      <c r="F3" s="2"/>
      <c r="G3" s="2" t="s">
        <v>3</v>
      </c>
      <c r="H3" s="6" t="s">
        <v>321</v>
      </c>
    </row>
    <row r="4" spans="2:8" ht="39.950000000000003" customHeight="1" thickBot="1" x14ac:dyDescent="0.3">
      <c r="B4" s="64" t="s">
        <v>4</v>
      </c>
      <c r="C4" s="66" t="s">
        <v>5</v>
      </c>
      <c r="D4" s="66" t="s">
        <v>6</v>
      </c>
      <c r="E4" s="66" t="s">
        <v>7</v>
      </c>
      <c r="F4" s="66" t="s">
        <v>8</v>
      </c>
      <c r="G4" s="70" t="s">
        <v>9</v>
      </c>
      <c r="H4" s="71"/>
    </row>
    <row r="5" spans="2:8" ht="40.5" customHeight="1" x14ac:dyDescent="0.25">
      <c r="B5" s="65"/>
      <c r="C5" s="67"/>
      <c r="D5" s="67"/>
      <c r="E5" s="67"/>
      <c r="F5" s="67"/>
      <c r="G5" s="4" t="s">
        <v>10</v>
      </c>
      <c r="H5" s="4" t="s">
        <v>11</v>
      </c>
    </row>
    <row r="6" spans="2:8" x14ac:dyDescent="0.25">
      <c r="B6" s="57">
        <v>1</v>
      </c>
      <c r="C6" s="15" t="s">
        <v>323</v>
      </c>
      <c r="D6" s="15" t="s">
        <v>94</v>
      </c>
      <c r="E6" s="59">
        <v>8152</v>
      </c>
      <c r="F6" s="59">
        <v>8152</v>
      </c>
      <c r="G6" s="15" t="s">
        <v>324</v>
      </c>
      <c r="H6" s="15" t="s">
        <v>325</v>
      </c>
    </row>
    <row r="7" spans="2:8" x14ac:dyDescent="0.25">
      <c r="B7" s="57">
        <v>2</v>
      </c>
      <c r="C7" s="15" t="s">
        <v>326</v>
      </c>
      <c r="D7" s="15" t="s">
        <v>327</v>
      </c>
      <c r="E7" s="59">
        <v>9152</v>
      </c>
      <c r="F7" s="59">
        <v>9152</v>
      </c>
      <c r="G7" s="15" t="s">
        <v>128</v>
      </c>
      <c r="H7" s="15" t="s">
        <v>328</v>
      </c>
    </row>
    <row r="8" spans="2:8" x14ac:dyDescent="0.25">
      <c r="B8" s="57">
        <v>3</v>
      </c>
      <c r="C8" s="15" t="s">
        <v>329</v>
      </c>
      <c r="D8" s="15" t="s">
        <v>330</v>
      </c>
      <c r="E8" s="59">
        <v>2646</v>
      </c>
      <c r="F8" s="59">
        <v>2646</v>
      </c>
      <c r="G8" s="15" t="s">
        <v>139</v>
      </c>
      <c r="H8" s="15" t="s">
        <v>331</v>
      </c>
    </row>
    <row r="9" spans="2:8" x14ac:dyDescent="0.25">
      <c r="B9" s="57">
        <v>4</v>
      </c>
      <c r="C9" s="15" t="s">
        <v>332</v>
      </c>
      <c r="D9" s="15" t="s">
        <v>333</v>
      </c>
      <c r="E9" s="59">
        <v>5646</v>
      </c>
      <c r="F9" s="59">
        <v>5646</v>
      </c>
      <c r="G9" s="15" t="s">
        <v>334</v>
      </c>
      <c r="H9" s="15" t="s">
        <v>335</v>
      </c>
    </row>
    <row r="10" spans="2:8" x14ac:dyDescent="0.25">
      <c r="B10" s="57">
        <v>5</v>
      </c>
      <c r="C10" s="15" t="s">
        <v>55</v>
      </c>
      <c r="D10" s="15" t="s">
        <v>336</v>
      </c>
      <c r="E10" s="59">
        <v>4646</v>
      </c>
      <c r="F10" s="60">
        <v>13938</v>
      </c>
      <c r="G10" s="15" t="s">
        <v>337</v>
      </c>
      <c r="H10" s="15" t="s">
        <v>338</v>
      </c>
    </row>
    <row r="11" spans="2:8" x14ac:dyDescent="0.25">
      <c r="B11" s="57">
        <v>6</v>
      </c>
      <c r="C11" s="15" t="s">
        <v>19</v>
      </c>
      <c r="D11" s="15" t="s">
        <v>339</v>
      </c>
      <c r="E11" s="59">
        <v>7152</v>
      </c>
      <c r="F11" s="59">
        <v>7152</v>
      </c>
      <c r="G11" s="15" t="s">
        <v>340</v>
      </c>
      <c r="H11" s="15" t="s">
        <v>341</v>
      </c>
    </row>
    <row r="12" spans="2:8" x14ac:dyDescent="0.25">
      <c r="B12" s="57">
        <v>7</v>
      </c>
      <c r="C12" s="15" t="s">
        <v>37</v>
      </c>
      <c r="D12" s="15" t="s">
        <v>342</v>
      </c>
      <c r="E12" s="59">
        <v>1277</v>
      </c>
      <c r="F12" s="59">
        <v>1277</v>
      </c>
      <c r="G12" s="15" t="s">
        <v>340</v>
      </c>
      <c r="H12" s="15" t="s">
        <v>341</v>
      </c>
    </row>
    <row r="13" spans="2:8" x14ac:dyDescent="0.25">
      <c r="B13" s="57">
        <v>8</v>
      </c>
      <c r="C13" s="15" t="s">
        <v>145</v>
      </c>
      <c r="D13" s="15" t="s">
        <v>343</v>
      </c>
      <c r="E13" s="59">
        <v>8152</v>
      </c>
      <c r="F13" s="60">
        <v>24456</v>
      </c>
      <c r="G13" s="15" t="s">
        <v>340</v>
      </c>
      <c r="H13" s="15" t="s">
        <v>344</v>
      </c>
    </row>
    <row r="14" spans="2:8" x14ac:dyDescent="0.25">
      <c r="B14" s="57">
        <v>9</v>
      </c>
      <c r="C14" s="24" t="s">
        <v>65</v>
      </c>
      <c r="D14" t="s">
        <v>420</v>
      </c>
      <c r="E14" s="26">
        <v>10000</v>
      </c>
      <c r="F14" s="27">
        <f>10152*3</f>
        <v>30456</v>
      </c>
      <c r="G14" s="25" t="s">
        <v>121</v>
      </c>
      <c r="H14" s="25" t="s">
        <v>345</v>
      </c>
    </row>
    <row r="15" spans="2:8" x14ac:dyDescent="0.25">
      <c r="B15" s="57">
        <v>10</v>
      </c>
      <c r="C15" s="24" t="s">
        <v>230</v>
      </c>
      <c r="D15" t="s">
        <v>421</v>
      </c>
      <c r="E15" s="26">
        <v>3000</v>
      </c>
      <c r="F15" s="27">
        <v>9438</v>
      </c>
      <c r="G15" s="25" t="s">
        <v>121</v>
      </c>
      <c r="H15" s="25" t="s">
        <v>345</v>
      </c>
    </row>
    <row r="16" spans="2:8" x14ac:dyDescent="0.25">
      <c r="B16" s="57">
        <v>11</v>
      </c>
      <c r="C16" s="24" t="s">
        <v>346</v>
      </c>
      <c r="D16" t="s">
        <v>422</v>
      </c>
      <c r="E16" s="26">
        <v>5000</v>
      </c>
      <c r="F16" s="27">
        <f>2152+5152+5152</f>
        <v>12456</v>
      </c>
      <c r="G16" s="25" t="s">
        <v>347</v>
      </c>
      <c r="H16" s="25" t="s">
        <v>348</v>
      </c>
    </row>
    <row r="17" spans="2:8" ht="15.75" thickBot="1" x14ac:dyDescent="0.3">
      <c r="B17" s="57">
        <v>12</v>
      </c>
      <c r="C17" s="28" t="s">
        <v>349</v>
      </c>
      <c r="D17" t="s">
        <v>423</v>
      </c>
      <c r="E17" s="30">
        <v>8000</v>
      </c>
      <c r="F17" s="31">
        <f>8152*3</f>
        <v>24456</v>
      </c>
      <c r="G17" s="29" t="s">
        <v>350</v>
      </c>
      <c r="H17" s="29" t="s">
        <v>345</v>
      </c>
    </row>
    <row r="18" spans="2:8" x14ac:dyDescent="0.25">
      <c r="B18" s="57">
        <v>13</v>
      </c>
      <c r="C18" s="32" t="s">
        <v>351</v>
      </c>
      <c r="D18" t="s">
        <v>424</v>
      </c>
      <c r="E18" s="34">
        <v>5000</v>
      </c>
      <c r="F18" s="35">
        <f>5152*3</f>
        <v>15456</v>
      </c>
      <c r="G18" s="33" t="s">
        <v>121</v>
      </c>
      <c r="H18" s="33" t="s">
        <v>345</v>
      </c>
    </row>
    <row r="19" spans="2:8" x14ac:dyDescent="0.25">
      <c r="B19" s="57">
        <v>14</v>
      </c>
      <c r="C19" s="24" t="s">
        <v>148</v>
      </c>
      <c r="D19" t="s">
        <v>425</v>
      </c>
      <c r="E19" s="26">
        <v>3000</v>
      </c>
      <c r="F19" s="27">
        <f>3146*3</f>
        <v>9438</v>
      </c>
      <c r="G19" s="33" t="s">
        <v>121</v>
      </c>
      <c r="H19" s="33" t="s">
        <v>345</v>
      </c>
    </row>
    <row r="20" spans="2:8" x14ac:dyDescent="0.25">
      <c r="B20" s="57">
        <v>15</v>
      </c>
      <c r="C20" s="24" t="s">
        <v>43</v>
      </c>
      <c r="D20" t="s">
        <v>426</v>
      </c>
      <c r="E20" s="26">
        <v>3000</v>
      </c>
      <c r="F20" s="27">
        <v>9456</v>
      </c>
      <c r="G20" s="25" t="s">
        <v>121</v>
      </c>
      <c r="H20" s="25" t="s">
        <v>345</v>
      </c>
    </row>
    <row r="21" spans="2:8" x14ac:dyDescent="0.25">
      <c r="B21" s="57">
        <v>16</v>
      </c>
      <c r="C21" s="24" t="s">
        <v>352</v>
      </c>
      <c r="D21" t="s">
        <v>427</v>
      </c>
      <c r="E21" s="26">
        <v>6500</v>
      </c>
      <c r="F21" s="27">
        <v>19956</v>
      </c>
      <c r="G21" s="25" t="s">
        <v>121</v>
      </c>
      <c r="H21" s="25" t="s">
        <v>345</v>
      </c>
    </row>
    <row r="22" spans="2:8" x14ac:dyDescent="0.25">
      <c r="B22" s="57">
        <v>17</v>
      </c>
      <c r="C22" s="24" t="s">
        <v>353</v>
      </c>
      <c r="D22" t="s">
        <v>428</v>
      </c>
      <c r="E22" s="26">
        <v>5500</v>
      </c>
      <c r="F22" s="27">
        <v>16956</v>
      </c>
      <c r="G22" s="25" t="s">
        <v>121</v>
      </c>
      <c r="H22" s="25" t="s">
        <v>345</v>
      </c>
    </row>
    <row r="23" spans="2:8" x14ac:dyDescent="0.25">
      <c r="B23" s="57">
        <v>18</v>
      </c>
      <c r="C23" s="36" t="s">
        <v>293</v>
      </c>
      <c r="D23" t="s">
        <v>429</v>
      </c>
      <c r="E23" s="38">
        <v>3500</v>
      </c>
      <c r="F23" s="39">
        <f>3729*3</f>
        <v>11187</v>
      </c>
      <c r="G23" s="37" t="s">
        <v>118</v>
      </c>
      <c r="H23" s="37" t="s">
        <v>348</v>
      </c>
    </row>
    <row r="24" spans="2:8" ht="15.75" thickBot="1" x14ac:dyDescent="0.3">
      <c r="B24" s="57">
        <v>19</v>
      </c>
      <c r="C24" s="28" t="s">
        <v>88</v>
      </c>
      <c r="D24" t="s">
        <v>430</v>
      </c>
      <c r="E24" s="30">
        <v>2500</v>
      </c>
      <c r="F24" s="40">
        <v>7956</v>
      </c>
      <c r="G24" s="29" t="s">
        <v>118</v>
      </c>
      <c r="H24" s="29" t="s">
        <v>348</v>
      </c>
    </row>
    <row r="25" spans="2:8" x14ac:dyDescent="0.25">
      <c r="B25" s="57">
        <v>20</v>
      </c>
      <c r="C25" s="41" t="s">
        <v>354</v>
      </c>
      <c r="D25" t="s">
        <v>336</v>
      </c>
      <c r="E25" s="42">
        <v>4500</v>
      </c>
      <c r="F25" s="35">
        <f>4646*3</f>
        <v>13938</v>
      </c>
      <c r="G25" s="43" t="s">
        <v>337</v>
      </c>
      <c r="H25" s="43" t="s">
        <v>338</v>
      </c>
    </row>
    <row r="26" spans="2:8" ht="15.75" thickBot="1" x14ac:dyDescent="0.3">
      <c r="B26" s="57">
        <v>21</v>
      </c>
      <c r="C26" s="44" t="s">
        <v>355</v>
      </c>
      <c r="D26" t="s">
        <v>431</v>
      </c>
      <c r="E26" s="34">
        <v>7000</v>
      </c>
      <c r="F26" s="45">
        <f>7146*3</f>
        <v>21438</v>
      </c>
      <c r="G26" s="33" t="s">
        <v>121</v>
      </c>
      <c r="H26" s="33" t="s">
        <v>345</v>
      </c>
    </row>
    <row r="27" spans="2:8" x14ac:dyDescent="0.25">
      <c r="B27" s="57">
        <v>22</v>
      </c>
      <c r="C27" s="41" t="s">
        <v>45</v>
      </c>
      <c r="D27" t="s">
        <v>46</v>
      </c>
      <c r="E27" s="42">
        <v>4000</v>
      </c>
      <c r="F27" s="45">
        <v>12456</v>
      </c>
      <c r="G27" s="46" t="s">
        <v>118</v>
      </c>
      <c r="H27" s="46" t="s">
        <v>348</v>
      </c>
    </row>
    <row r="28" spans="2:8" x14ac:dyDescent="0.25">
      <c r="B28" s="57">
        <v>23</v>
      </c>
      <c r="C28" s="24" t="s">
        <v>257</v>
      </c>
      <c r="D28" t="s">
        <v>432</v>
      </c>
      <c r="E28" s="26">
        <v>5500</v>
      </c>
      <c r="F28" s="27">
        <v>16956</v>
      </c>
      <c r="G28" s="47" t="s">
        <v>118</v>
      </c>
      <c r="H28" s="47" t="s">
        <v>348</v>
      </c>
    </row>
    <row r="29" spans="2:8" x14ac:dyDescent="0.25">
      <c r="B29" s="57">
        <v>24</v>
      </c>
      <c r="C29" s="24" t="s">
        <v>356</v>
      </c>
      <c r="D29" t="s">
        <v>433</v>
      </c>
      <c r="E29" s="26">
        <v>6000</v>
      </c>
      <c r="F29" s="27">
        <v>18456</v>
      </c>
      <c r="G29" s="47" t="s">
        <v>118</v>
      </c>
      <c r="H29" s="47" t="s">
        <v>348</v>
      </c>
    </row>
    <row r="30" spans="2:8" x14ac:dyDescent="0.25">
      <c r="B30" s="57">
        <v>25</v>
      </c>
      <c r="C30" s="24" t="s">
        <v>67</v>
      </c>
      <c r="D30" t="s">
        <v>434</v>
      </c>
      <c r="E30" s="26">
        <v>5500</v>
      </c>
      <c r="F30" s="27">
        <v>16956</v>
      </c>
      <c r="G30" s="47" t="s">
        <v>118</v>
      </c>
      <c r="H30" s="47" t="s">
        <v>348</v>
      </c>
    </row>
    <row r="31" spans="2:8" ht="15.75" thickBot="1" x14ac:dyDescent="0.3">
      <c r="B31" s="57">
        <v>26</v>
      </c>
      <c r="C31" s="28" t="s">
        <v>47</v>
      </c>
      <c r="D31" t="s">
        <v>435</v>
      </c>
      <c r="E31" s="30">
        <v>5500</v>
      </c>
      <c r="F31" s="40">
        <v>16938</v>
      </c>
      <c r="G31" s="48" t="s">
        <v>118</v>
      </c>
      <c r="H31" s="48" t="s">
        <v>348</v>
      </c>
    </row>
    <row r="32" spans="2:8" x14ac:dyDescent="0.25">
      <c r="B32" s="57">
        <v>27</v>
      </c>
      <c r="C32" s="44" t="s">
        <v>17</v>
      </c>
      <c r="D32" t="s">
        <v>18</v>
      </c>
      <c r="E32" s="34">
        <v>8000</v>
      </c>
      <c r="F32" s="27">
        <f>8152*3</f>
        <v>24456</v>
      </c>
      <c r="G32" s="49" t="s">
        <v>118</v>
      </c>
      <c r="H32" s="49" t="s">
        <v>348</v>
      </c>
    </row>
    <row r="33" spans="2:8" x14ac:dyDescent="0.25">
      <c r="B33" s="57">
        <v>28</v>
      </c>
      <c r="C33" s="24" t="s">
        <v>357</v>
      </c>
      <c r="D33" t="s">
        <v>32</v>
      </c>
      <c r="E33" s="26">
        <v>8000</v>
      </c>
      <c r="F33" s="27">
        <f>8152*3</f>
        <v>24456</v>
      </c>
      <c r="G33" s="49" t="s">
        <v>118</v>
      </c>
      <c r="H33" s="49" t="s">
        <v>348</v>
      </c>
    </row>
    <row r="34" spans="2:8" x14ac:dyDescent="0.25">
      <c r="B34" s="57">
        <v>29</v>
      </c>
      <c r="C34" s="36" t="s">
        <v>358</v>
      </c>
      <c r="D34" t="s">
        <v>436</v>
      </c>
      <c r="E34" s="38">
        <v>7000</v>
      </c>
      <c r="F34" s="39">
        <f>4585.33+7152+7152</f>
        <v>18889.330000000002</v>
      </c>
      <c r="G34" s="37" t="s">
        <v>118</v>
      </c>
      <c r="H34" s="37" t="s">
        <v>348</v>
      </c>
    </row>
    <row r="35" spans="2:8" x14ac:dyDescent="0.25">
      <c r="B35" s="57">
        <v>30</v>
      </c>
      <c r="C35" s="36" t="s">
        <v>359</v>
      </c>
      <c r="D35" t="s">
        <v>437</v>
      </c>
      <c r="E35" s="38">
        <v>7000</v>
      </c>
      <c r="F35" s="39">
        <f>3185.33+7152+7152</f>
        <v>17489.330000000002</v>
      </c>
      <c r="G35" s="37" t="s">
        <v>118</v>
      </c>
      <c r="H35" s="37" t="s">
        <v>344</v>
      </c>
    </row>
    <row r="36" spans="2:8" x14ac:dyDescent="0.25">
      <c r="B36" s="57">
        <v>31</v>
      </c>
      <c r="C36" s="36" t="s">
        <v>360</v>
      </c>
      <c r="D36" t="s">
        <v>438</v>
      </c>
      <c r="E36" s="38">
        <v>7000</v>
      </c>
      <c r="F36" s="39">
        <f>3185.33+7152+7152</f>
        <v>17489.330000000002</v>
      </c>
      <c r="G36" s="37" t="s">
        <v>118</v>
      </c>
      <c r="H36" s="37" t="s">
        <v>348</v>
      </c>
    </row>
    <row r="37" spans="2:8" ht="15.75" thickBot="1" x14ac:dyDescent="0.3">
      <c r="B37" s="57">
        <v>32</v>
      </c>
      <c r="C37" s="28" t="s">
        <v>361</v>
      </c>
      <c r="D37" t="s">
        <v>439</v>
      </c>
      <c r="E37" s="30">
        <v>3500</v>
      </c>
      <c r="F37" s="40">
        <f>3652*3</f>
        <v>10956</v>
      </c>
      <c r="G37" s="48" t="s">
        <v>118</v>
      </c>
      <c r="H37" s="48" t="s">
        <v>348</v>
      </c>
    </row>
    <row r="38" spans="2:8" x14ac:dyDescent="0.25">
      <c r="B38" s="57">
        <v>33</v>
      </c>
      <c r="C38" s="41" t="s">
        <v>362</v>
      </c>
      <c r="D38" t="s">
        <v>26</v>
      </c>
      <c r="E38" s="42">
        <v>7500</v>
      </c>
      <c r="F38" s="35">
        <f>7652*3</f>
        <v>22956</v>
      </c>
      <c r="G38" s="49" t="s">
        <v>118</v>
      </c>
      <c r="H38" s="49" t="s">
        <v>348</v>
      </c>
    </row>
    <row r="39" spans="2:8" x14ac:dyDescent="0.25">
      <c r="B39" s="57">
        <v>34</v>
      </c>
      <c r="C39" s="24" t="s">
        <v>27</v>
      </c>
      <c r="D39" t="s">
        <v>28</v>
      </c>
      <c r="E39" s="26">
        <v>8000</v>
      </c>
      <c r="F39" s="27">
        <v>24456</v>
      </c>
      <c r="G39" s="47" t="s">
        <v>118</v>
      </c>
      <c r="H39" s="47" t="s">
        <v>348</v>
      </c>
    </row>
    <row r="40" spans="2:8" x14ac:dyDescent="0.25">
      <c r="B40" s="57">
        <v>35</v>
      </c>
      <c r="C40" s="24" t="s">
        <v>21</v>
      </c>
      <c r="D40" t="s">
        <v>22</v>
      </c>
      <c r="E40" s="26">
        <v>7000</v>
      </c>
      <c r="F40" s="27">
        <f>7152*3</f>
        <v>21456</v>
      </c>
      <c r="G40" s="47" t="s">
        <v>118</v>
      </c>
      <c r="H40" s="47" t="s">
        <v>348</v>
      </c>
    </row>
    <row r="41" spans="2:8" x14ac:dyDescent="0.25">
      <c r="B41" s="57">
        <v>36</v>
      </c>
      <c r="C41" s="24" t="s">
        <v>23</v>
      </c>
      <c r="D41" t="s">
        <v>26</v>
      </c>
      <c r="E41" s="26">
        <v>8000</v>
      </c>
      <c r="F41" s="27">
        <f>8152*3</f>
        <v>24456</v>
      </c>
      <c r="G41" s="25" t="s">
        <v>118</v>
      </c>
      <c r="H41" s="25" t="s">
        <v>348</v>
      </c>
    </row>
    <row r="42" spans="2:8" x14ac:dyDescent="0.25">
      <c r="B42" s="57">
        <v>37</v>
      </c>
      <c r="C42" s="24" t="s">
        <v>363</v>
      </c>
      <c r="D42" t="s">
        <v>319</v>
      </c>
      <c r="E42" s="26">
        <v>8000</v>
      </c>
      <c r="F42" s="27">
        <f>8152*3</f>
        <v>24456</v>
      </c>
      <c r="G42" s="25" t="s">
        <v>121</v>
      </c>
      <c r="H42" s="25" t="s">
        <v>345</v>
      </c>
    </row>
    <row r="43" spans="2:8" x14ac:dyDescent="0.25">
      <c r="B43" s="57">
        <v>38</v>
      </c>
      <c r="C43" s="36" t="s">
        <v>57</v>
      </c>
      <c r="D43" t="s">
        <v>440</v>
      </c>
      <c r="E43" s="38">
        <v>3500</v>
      </c>
      <c r="F43" s="39">
        <v>10956</v>
      </c>
      <c r="G43" s="47" t="s">
        <v>118</v>
      </c>
      <c r="H43" s="47" t="s">
        <v>348</v>
      </c>
    </row>
    <row r="44" spans="2:8" x14ac:dyDescent="0.25">
      <c r="B44" s="57">
        <v>39</v>
      </c>
      <c r="C44" s="50" t="s">
        <v>364</v>
      </c>
      <c r="D44" t="s">
        <v>441</v>
      </c>
      <c r="E44" s="38">
        <v>6000</v>
      </c>
      <c r="F44" s="39">
        <f>6152*3</f>
        <v>18456</v>
      </c>
      <c r="G44" s="37" t="s">
        <v>350</v>
      </c>
      <c r="H44" s="37" t="s">
        <v>345</v>
      </c>
    </row>
    <row r="45" spans="2:8" x14ac:dyDescent="0.25">
      <c r="B45" s="57">
        <v>40</v>
      </c>
      <c r="C45" s="50" t="s">
        <v>137</v>
      </c>
      <c r="D45" t="s">
        <v>442</v>
      </c>
      <c r="E45" s="38">
        <v>7000</v>
      </c>
      <c r="F45" s="39">
        <f>5985+7152+7152</f>
        <v>20289</v>
      </c>
      <c r="G45" s="37" t="s">
        <v>118</v>
      </c>
      <c r="H45" s="37" t="s">
        <v>348</v>
      </c>
    </row>
    <row r="46" spans="2:8" x14ac:dyDescent="0.25">
      <c r="B46" s="57">
        <v>41</v>
      </c>
      <c r="C46" s="51" t="s">
        <v>365</v>
      </c>
      <c r="D46" t="s">
        <v>443</v>
      </c>
      <c r="E46" s="38">
        <v>7000</v>
      </c>
      <c r="F46" s="39">
        <f>6685.33+7152+7152</f>
        <v>20989.33</v>
      </c>
      <c r="G46" s="37" t="s">
        <v>331</v>
      </c>
      <c r="H46" s="37" t="s">
        <v>338</v>
      </c>
    </row>
    <row r="47" spans="2:8" x14ac:dyDescent="0.25">
      <c r="B47" s="57">
        <v>42</v>
      </c>
      <c r="C47" s="51" t="s">
        <v>366</v>
      </c>
      <c r="D47" t="s">
        <v>444</v>
      </c>
      <c r="E47" s="38">
        <v>8000</v>
      </c>
      <c r="F47" s="39">
        <f>8152*3</f>
        <v>24456</v>
      </c>
      <c r="G47" s="37" t="s">
        <v>118</v>
      </c>
      <c r="H47" s="37" t="s">
        <v>348</v>
      </c>
    </row>
    <row r="48" spans="2:8" x14ac:dyDescent="0.25">
      <c r="B48" s="57">
        <v>43</v>
      </c>
      <c r="C48" s="51" t="s">
        <v>367</v>
      </c>
      <c r="D48" t="s">
        <v>445</v>
      </c>
      <c r="E48" s="38">
        <v>7000</v>
      </c>
      <c r="F48" s="39">
        <f>6918.67+7152+7152</f>
        <v>21222.67</v>
      </c>
      <c r="G48" s="37" t="s">
        <v>118</v>
      </c>
      <c r="H48" s="37" t="s">
        <v>348</v>
      </c>
    </row>
    <row r="49" spans="2:8" x14ac:dyDescent="0.25">
      <c r="B49" s="57">
        <v>44</v>
      </c>
      <c r="C49" s="51" t="s">
        <v>368</v>
      </c>
      <c r="D49" t="s">
        <v>446</v>
      </c>
      <c r="E49" s="38">
        <v>5000</v>
      </c>
      <c r="F49" s="39">
        <f>5152*3</f>
        <v>15456</v>
      </c>
      <c r="G49" s="37" t="s">
        <v>347</v>
      </c>
      <c r="H49" s="37" t="s">
        <v>348</v>
      </c>
    </row>
    <row r="50" spans="2:8" x14ac:dyDescent="0.25">
      <c r="B50" s="57">
        <v>45</v>
      </c>
      <c r="C50" s="51" t="s">
        <v>369</v>
      </c>
      <c r="D50" t="s">
        <v>447</v>
      </c>
      <c r="E50" s="38">
        <v>3000</v>
      </c>
      <c r="F50" s="39">
        <f>3146*3</f>
        <v>9438</v>
      </c>
      <c r="G50" s="37" t="s">
        <v>118</v>
      </c>
      <c r="H50" s="37" t="s">
        <v>348</v>
      </c>
    </row>
    <row r="51" spans="2:8" x14ac:dyDescent="0.25">
      <c r="B51" s="57">
        <v>46</v>
      </c>
      <c r="C51" s="51" t="s">
        <v>370</v>
      </c>
      <c r="D51" t="s">
        <v>448</v>
      </c>
      <c r="E51" s="38">
        <v>6000</v>
      </c>
      <c r="F51" s="39">
        <f>6152*2</f>
        <v>12304</v>
      </c>
      <c r="G51" s="37" t="s">
        <v>347</v>
      </c>
      <c r="H51" s="37" t="s">
        <v>371</v>
      </c>
    </row>
    <row r="52" spans="2:8" x14ac:dyDescent="0.25">
      <c r="B52" s="57">
        <v>47</v>
      </c>
      <c r="C52" s="51" t="s">
        <v>372</v>
      </c>
      <c r="D52" t="s">
        <v>449</v>
      </c>
      <c r="E52" s="38">
        <v>6000</v>
      </c>
      <c r="F52" s="39">
        <f>6152*2</f>
        <v>12304</v>
      </c>
      <c r="G52" s="37" t="s">
        <v>350</v>
      </c>
      <c r="H52" s="37" t="s">
        <v>373</v>
      </c>
    </row>
    <row r="53" spans="2:8" ht="15.75" thickBot="1" x14ac:dyDescent="0.3">
      <c r="B53" s="57">
        <v>48</v>
      </c>
      <c r="C53" s="28" t="s">
        <v>374</v>
      </c>
      <c r="D53" t="s">
        <v>450</v>
      </c>
      <c r="E53" s="30">
        <v>7000</v>
      </c>
      <c r="F53" s="40">
        <f>7152*3</f>
        <v>21456</v>
      </c>
      <c r="G53" s="48" t="s">
        <v>350</v>
      </c>
      <c r="H53" s="48" t="s">
        <v>345</v>
      </c>
    </row>
    <row r="54" spans="2:8" x14ac:dyDescent="0.25">
      <c r="B54" s="57">
        <v>49</v>
      </c>
      <c r="C54" s="41" t="s">
        <v>77</v>
      </c>
      <c r="D54" t="s">
        <v>451</v>
      </c>
      <c r="E54" s="42">
        <v>4500</v>
      </c>
      <c r="F54" s="35">
        <f>4514*3</f>
        <v>13542</v>
      </c>
      <c r="G54" s="49" t="s">
        <v>92</v>
      </c>
      <c r="H54" s="49" t="s">
        <v>375</v>
      </c>
    </row>
    <row r="55" spans="2:8" x14ac:dyDescent="0.25">
      <c r="B55" s="57">
        <v>50</v>
      </c>
      <c r="C55" s="24" t="s">
        <v>376</v>
      </c>
      <c r="D55" t="s">
        <v>452</v>
      </c>
      <c r="E55" s="26">
        <v>5500</v>
      </c>
      <c r="F55" s="27">
        <v>16542</v>
      </c>
      <c r="G55" s="37" t="s">
        <v>121</v>
      </c>
      <c r="H55" s="37" t="s">
        <v>345</v>
      </c>
    </row>
    <row r="56" spans="2:8" x14ac:dyDescent="0.25">
      <c r="B56" s="57">
        <v>51</v>
      </c>
      <c r="C56" s="24" t="s">
        <v>377</v>
      </c>
      <c r="D56" t="s">
        <v>453</v>
      </c>
      <c r="E56" s="26">
        <v>7000</v>
      </c>
      <c r="F56" s="27">
        <f>4680.6+7014+7014</f>
        <v>18708.599999999999</v>
      </c>
      <c r="G56" s="25" t="s">
        <v>350</v>
      </c>
      <c r="H56" s="25" t="s">
        <v>345</v>
      </c>
    </row>
    <row r="57" spans="2:8" x14ac:dyDescent="0.25">
      <c r="B57" s="57">
        <v>52</v>
      </c>
      <c r="C57" s="24" t="s">
        <v>378</v>
      </c>
      <c r="D57" t="s">
        <v>454</v>
      </c>
      <c r="E57" s="26">
        <v>3000</v>
      </c>
      <c r="F57" s="27">
        <f>3152*3</f>
        <v>9456</v>
      </c>
      <c r="G57" s="47" t="s">
        <v>347</v>
      </c>
      <c r="H57" s="47" t="s">
        <v>348</v>
      </c>
    </row>
    <row r="58" spans="2:8" ht="15.75" thickBot="1" x14ac:dyDescent="0.3">
      <c r="B58" s="57">
        <v>53</v>
      </c>
      <c r="C58" s="28" t="s">
        <v>273</v>
      </c>
      <c r="D58" t="s">
        <v>455</v>
      </c>
      <c r="E58" s="30">
        <v>3000</v>
      </c>
      <c r="F58" s="40">
        <f>3144*3</f>
        <v>9432</v>
      </c>
      <c r="G58" s="29" t="s">
        <v>379</v>
      </c>
      <c r="H58" s="29" t="s">
        <v>338</v>
      </c>
    </row>
    <row r="59" spans="2:8" x14ac:dyDescent="0.25">
      <c r="B59" s="57">
        <v>54</v>
      </c>
      <c r="C59" s="41" t="s">
        <v>380</v>
      </c>
      <c r="D59" t="s">
        <v>456</v>
      </c>
      <c r="E59" s="42">
        <v>8000</v>
      </c>
      <c r="F59" s="52">
        <f>8152*3</f>
        <v>24456</v>
      </c>
      <c r="G59" s="46" t="s">
        <v>350</v>
      </c>
      <c r="H59" s="46" t="s">
        <v>345</v>
      </c>
    </row>
    <row r="60" spans="2:8" x14ac:dyDescent="0.25">
      <c r="B60" s="57">
        <v>55</v>
      </c>
      <c r="C60" s="24" t="s">
        <v>381</v>
      </c>
      <c r="D60" t="s">
        <v>94</v>
      </c>
      <c r="E60" s="26">
        <v>6500</v>
      </c>
      <c r="F60" s="53">
        <f>6652*3</f>
        <v>19956</v>
      </c>
      <c r="G60" s="47" t="s">
        <v>350</v>
      </c>
      <c r="H60" s="47" t="s">
        <v>345</v>
      </c>
    </row>
    <row r="61" spans="2:8" x14ac:dyDescent="0.25">
      <c r="B61" s="57">
        <v>56</v>
      </c>
      <c r="C61" s="50" t="s">
        <v>382</v>
      </c>
      <c r="D61" t="s">
        <v>94</v>
      </c>
      <c r="E61" s="26">
        <v>7000</v>
      </c>
      <c r="F61" s="53">
        <f>7152*3</f>
        <v>21456</v>
      </c>
      <c r="G61" s="47" t="s">
        <v>350</v>
      </c>
      <c r="H61" s="47" t="s">
        <v>345</v>
      </c>
    </row>
    <row r="62" spans="2:8" x14ac:dyDescent="0.25">
      <c r="B62" s="57">
        <v>57</v>
      </c>
      <c r="C62" s="24" t="s">
        <v>383</v>
      </c>
      <c r="D62" t="s">
        <v>94</v>
      </c>
      <c r="E62" s="26">
        <v>6000</v>
      </c>
      <c r="F62" s="53">
        <f>2552+6152+6152</f>
        <v>14856</v>
      </c>
      <c r="G62" s="47" t="s">
        <v>350</v>
      </c>
      <c r="H62" s="47" t="s">
        <v>345</v>
      </c>
    </row>
    <row r="63" spans="2:8" x14ac:dyDescent="0.25">
      <c r="B63" s="57">
        <v>58</v>
      </c>
      <c r="C63" s="24" t="s">
        <v>384</v>
      </c>
      <c r="D63" t="s">
        <v>457</v>
      </c>
      <c r="E63" s="26">
        <v>7000</v>
      </c>
      <c r="F63" s="53">
        <f>7152*3</f>
        <v>21456</v>
      </c>
      <c r="G63" s="47" t="s">
        <v>379</v>
      </c>
      <c r="H63" s="47" t="s">
        <v>338</v>
      </c>
    </row>
    <row r="64" spans="2:8" x14ac:dyDescent="0.25">
      <c r="B64" s="57">
        <v>59</v>
      </c>
      <c r="C64" s="24" t="s">
        <v>99</v>
      </c>
      <c r="D64" t="s">
        <v>458</v>
      </c>
      <c r="E64" s="26">
        <v>7000</v>
      </c>
      <c r="F64" s="53">
        <f>2718.67+7152+7152</f>
        <v>17022.669999999998</v>
      </c>
      <c r="G64" s="47" t="s">
        <v>350</v>
      </c>
      <c r="H64" s="47" t="s">
        <v>345</v>
      </c>
    </row>
    <row r="65" spans="2:8" x14ac:dyDescent="0.25">
      <c r="B65" s="57">
        <v>60</v>
      </c>
      <c r="C65" s="24" t="s">
        <v>385</v>
      </c>
      <c r="D65" t="s">
        <v>459</v>
      </c>
      <c r="E65" s="26">
        <v>3500</v>
      </c>
      <c r="F65" s="27">
        <f>3652*3</f>
        <v>10956</v>
      </c>
      <c r="G65" s="47" t="s">
        <v>92</v>
      </c>
      <c r="H65" s="47" t="s">
        <v>375</v>
      </c>
    </row>
    <row r="66" spans="2:8" x14ac:dyDescent="0.25">
      <c r="B66" s="57">
        <v>61</v>
      </c>
      <c r="C66" s="24" t="s">
        <v>386</v>
      </c>
      <c r="D66" t="s">
        <v>460</v>
      </c>
      <c r="E66" s="26">
        <v>3500</v>
      </c>
      <c r="F66" s="53">
        <v>10956</v>
      </c>
      <c r="G66" s="47" t="s">
        <v>379</v>
      </c>
      <c r="H66" s="47" t="s">
        <v>338</v>
      </c>
    </row>
    <row r="67" spans="2:8" x14ac:dyDescent="0.25">
      <c r="B67" s="57">
        <v>62</v>
      </c>
      <c r="C67" s="24" t="s">
        <v>291</v>
      </c>
      <c r="D67" t="s">
        <v>461</v>
      </c>
      <c r="E67" s="26">
        <v>9000</v>
      </c>
      <c r="F67" s="53">
        <f>9152*3</f>
        <v>27456</v>
      </c>
      <c r="G67" s="47" t="s">
        <v>118</v>
      </c>
      <c r="H67" s="47" t="s">
        <v>348</v>
      </c>
    </row>
    <row r="68" spans="2:8" x14ac:dyDescent="0.25">
      <c r="B68" s="57">
        <v>63</v>
      </c>
      <c r="C68" s="24" t="s">
        <v>242</v>
      </c>
      <c r="D68" t="s">
        <v>462</v>
      </c>
      <c r="E68" s="26">
        <v>8000</v>
      </c>
      <c r="F68" s="26">
        <f>8152*3</f>
        <v>24456</v>
      </c>
      <c r="G68" s="47" t="s">
        <v>118</v>
      </c>
      <c r="H68" s="47" t="s">
        <v>348</v>
      </c>
    </row>
    <row r="69" spans="2:8" x14ac:dyDescent="0.25">
      <c r="B69" s="57">
        <v>64</v>
      </c>
      <c r="C69" s="24" t="s">
        <v>387</v>
      </c>
      <c r="D69" t="s">
        <v>94</v>
      </c>
      <c r="E69" s="26">
        <v>7000</v>
      </c>
      <c r="F69" s="26">
        <f>4818.67+7152+7152</f>
        <v>19122.669999999998</v>
      </c>
      <c r="G69" s="47" t="s">
        <v>350</v>
      </c>
      <c r="H69" s="47" t="s">
        <v>345</v>
      </c>
    </row>
    <row r="70" spans="2:8" x14ac:dyDescent="0.25">
      <c r="B70" s="57">
        <v>65</v>
      </c>
      <c r="C70" s="24" t="s">
        <v>277</v>
      </c>
      <c r="D70" t="s">
        <v>463</v>
      </c>
      <c r="E70" s="26">
        <v>7500</v>
      </c>
      <c r="F70" s="26">
        <f>7514*3</f>
        <v>22542</v>
      </c>
      <c r="G70" s="47" t="s">
        <v>121</v>
      </c>
      <c r="H70" s="47" t="s">
        <v>345</v>
      </c>
    </row>
    <row r="71" spans="2:8" x14ac:dyDescent="0.25">
      <c r="B71" s="57">
        <v>66</v>
      </c>
      <c r="C71" s="24" t="s">
        <v>388</v>
      </c>
      <c r="D71" t="s">
        <v>94</v>
      </c>
      <c r="E71" s="26">
        <v>7000</v>
      </c>
      <c r="F71" s="26">
        <f>4812.67+7146+7146</f>
        <v>19104.669999999998</v>
      </c>
      <c r="G71" s="47" t="s">
        <v>350</v>
      </c>
      <c r="H71" s="47" t="s">
        <v>345</v>
      </c>
    </row>
    <row r="72" spans="2:8" x14ac:dyDescent="0.25">
      <c r="B72" s="57">
        <v>67</v>
      </c>
      <c r="C72" s="24" t="s">
        <v>263</v>
      </c>
      <c r="D72" t="s">
        <v>464</v>
      </c>
      <c r="E72" s="26">
        <v>6000</v>
      </c>
      <c r="F72" s="26">
        <v>18438</v>
      </c>
      <c r="G72" s="25" t="s">
        <v>350</v>
      </c>
      <c r="H72" s="25" t="s">
        <v>345</v>
      </c>
    </row>
    <row r="73" spans="2:8" x14ac:dyDescent="0.25">
      <c r="B73" s="57">
        <v>68</v>
      </c>
      <c r="C73" s="24" t="s">
        <v>85</v>
      </c>
      <c r="D73" t="s">
        <v>465</v>
      </c>
      <c r="E73" s="26">
        <v>8000</v>
      </c>
      <c r="F73" s="26">
        <f>8152*3</f>
        <v>24456</v>
      </c>
      <c r="G73" s="47" t="s">
        <v>379</v>
      </c>
      <c r="H73" s="47" t="s">
        <v>338</v>
      </c>
    </row>
    <row r="74" spans="2:8" x14ac:dyDescent="0.25">
      <c r="B74" s="57">
        <v>69</v>
      </c>
      <c r="C74" s="24" t="s">
        <v>389</v>
      </c>
      <c r="D74" t="s">
        <v>466</v>
      </c>
      <c r="E74" s="26">
        <v>8000</v>
      </c>
      <c r="F74" s="26">
        <v>24042</v>
      </c>
      <c r="G74" s="47" t="s">
        <v>350</v>
      </c>
      <c r="H74" s="47" t="s">
        <v>345</v>
      </c>
    </row>
    <row r="75" spans="2:8" x14ac:dyDescent="0.25">
      <c r="B75" s="57">
        <v>70</v>
      </c>
      <c r="C75" s="24" t="s">
        <v>234</v>
      </c>
      <c r="D75" t="s">
        <v>467</v>
      </c>
      <c r="E75" s="26">
        <v>6000</v>
      </c>
      <c r="F75" s="53">
        <v>18456</v>
      </c>
      <c r="G75" s="47" t="s">
        <v>92</v>
      </c>
      <c r="H75" s="47" t="s">
        <v>375</v>
      </c>
    </row>
    <row r="76" spans="2:8" x14ac:dyDescent="0.25">
      <c r="B76" s="57">
        <v>71</v>
      </c>
      <c r="C76" s="36" t="s">
        <v>166</v>
      </c>
      <c r="D76" t="s">
        <v>468</v>
      </c>
      <c r="E76" s="38">
        <v>6000</v>
      </c>
      <c r="F76" s="54">
        <f>6146*3</f>
        <v>18438</v>
      </c>
      <c r="G76" s="47" t="s">
        <v>121</v>
      </c>
      <c r="H76" s="47" t="s">
        <v>345</v>
      </c>
    </row>
    <row r="77" spans="2:8" x14ac:dyDescent="0.25">
      <c r="B77" s="57">
        <v>72</v>
      </c>
      <c r="C77" s="24" t="s">
        <v>390</v>
      </c>
      <c r="D77" t="s">
        <v>469</v>
      </c>
      <c r="E77" s="26">
        <v>7000</v>
      </c>
      <c r="F77" s="53">
        <f>7152*3</f>
        <v>21456</v>
      </c>
      <c r="G77" s="47" t="s">
        <v>350</v>
      </c>
      <c r="H77" s="47" t="s">
        <v>345</v>
      </c>
    </row>
    <row r="78" spans="2:8" ht="15.75" thickBot="1" x14ac:dyDescent="0.3">
      <c r="B78" s="57">
        <v>73</v>
      </c>
      <c r="C78" s="28" t="s">
        <v>160</v>
      </c>
      <c r="D78" t="s">
        <v>461</v>
      </c>
      <c r="E78" s="30">
        <v>6500</v>
      </c>
      <c r="F78" s="55">
        <f>6646*3</f>
        <v>19938</v>
      </c>
      <c r="G78" s="48" t="s">
        <v>379</v>
      </c>
      <c r="H78" s="48" t="s">
        <v>338</v>
      </c>
    </row>
    <row r="79" spans="2:8" x14ac:dyDescent="0.25">
      <c r="B79" s="57">
        <v>74</v>
      </c>
      <c r="C79" s="24" t="s">
        <v>391</v>
      </c>
      <c r="D79" t="s">
        <v>312</v>
      </c>
      <c r="E79" s="26">
        <v>8000</v>
      </c>
      <c r="F79" s="27">
        <v>24456</v>
      </c>
      <c r="G79" s="47" t="s">
        <v>350</v>
      </c>
      <c r="H79" s="47" t="s">
        <v>345</v>
      </c>
    </row>
    <row r="80" spans="2:8" x14ac:dyDescent="0.25">
      <c r="B80" s="57">
        <v>75</v>
      </c>
      <c r="C80" s="36" t="s">
        <v>392</v>
      </c>
      <c r="D80" t="s">
        <v>470</v>
      </c>
      <c r="E80" s="38">
        <v>6500</v>
      </c>
      <c r="F80" s="39">
        <f>6652*3</f>
        <v>19956</v>
      </c>
      <c r="G80" s="47" t="s">
        <v>350</v>
      </c>
      <c r="H80" s="47" t="s">
        <v>345</v>
      </c>
    </row>
    <row r="81" spans="2:8" x14ac:dyDescent="0.25">
      <c r="B81" s="57">
        <v>76</v>
      </c>
      <c r="C81" s="50" t="s">
        <v>393</v>
      </c>
      <c r="D81" t="s">
        <v>471</v>
      </c>
      <c r="E81" s="34">
        <v>8000</v>
      </c>
      <c r="F81" s="45">
        <f>8152*3</f>
        <v>24456</v>
      </c>
      <c r="G81" s="47" t="s">
        <v>92</v>
      </c>
      <c r="H81" s="47" t="s">
        <v>375</v>
      </c>
    </row>
    <row r="82" spans="2:8" x14ac:dyDescent="0.25">
      <c r="B82" s="57">
        <v>77</v>
      </c>
      <c r="C82" s="24" t="s">
        <v>394</v>
      </c>
      <c r="D82" t="s">
        <v>156</v>
      </c>
      <c r="E82" s="26">
        <v>8000</v>
      </c>
      <c r="F82" s="26">
        <f>3352+8152+8152</f>
        <v>19656</v>
      </c>
      <c r="G82" s="25" t="s">
        <v>395</v>
      </c>
      <c r="H82" s="25" t="s">
        <v>396</v>
      </c>
    </row>
    <row r="83" spans="2:8" x14ac:dyDescent="0.25">
      <c r="B83" s="57">
        <v>78</v>
      </c>
      <c r="C83" s="24" t="s">
        <v>236</v>
      </c>
      <c r="D83" t="s">
        <v>472</v>
      </c>
      <c r="E83" s="26">
        <v>5000</v>
      </c>
      <c r="F83" s="26">
        <v>15456</v>
      </c>
      <c r="G83" s="47" t="s">
        <v>331</v>
      </c>
      <c r="H83" s="47" t="s">
        <v>338</v>
      </c>
    </row>
    <row r="84" spans="2:8" x14ac:dyDescent="0.25">
      <c r="B84" s="57">
        <v>79</v>
      </c>
      <c r="C84" s="24" t="s">
        <v>96</v>
      </c>
      <c r="D84" t="s">
        <v>474</v>
      </c>
      <c r="E84" s="26">
        <v>7000</v>
      </c>
      <c r="F84" s="26">
        <f>2346+7146+7146</f>
        <v>16638</v>
      </c>
      <c r="G84" s="47" t="s">
        <v>331</v>
      </c>
      <c r="H84" s="47" t="s">
        <v>338</v>
      </c>
    </row>
    <row r="85" spans="2:8" x14ac:dyDescent="0.25">
      <c r="B85" s="57">
        <v>80</v>
      </c>
      <c r="C85" s="24" t="s">
        <v>255</v>
      </c>
      <c r="D85" t="s">
        <v>473</v>
      </c>
      <c r="E85" s="26">
        <v>7000</v>
      </c>
      <c r="F85" s="26">
        <f>7014*3</f>
        <v>21042</v>
      </c>
      <c r="G85" s="47" t="s">
        <v>350</v>
      </c>
      <c r="H85" s="47" t="s">
        <v>345</v>
      </c>
    </row>
    <row r="86" spans="2:8" x14ac:dyDescent="0.25">
      <c r="B86" s="57">
        <v>81</v>
      </c>
      <c r="C86" s="24" t="s">
        <v>194</v>
      </c>
      <c r="D86" t="s">
        <v>475</v>
      </c>
      <c r="E86" s="26">
        <v>2500</v>
      </c>
      <c r="F86" s="26">
        <f>2652*3</f>
        <v>7956</v>
      </c>
      <c r="G86" s="47" t="s">
        <v>121</v>
      </c>
      <c r="H86" s="47" t="s">
        <v>345</v>
      </c>
    </row>
    <row r="87" spans="2:8" x14ac:dyDescent="0.25">
      <c r="B87" s="57">
        <v>82</v>
      </c>
      <c r="C87" s="24" t="s">
        <v>200</v>
      </c>
      <c r="D87" t="s">
        <v>156</v>
      </c>
      <c r="E87" s="26">
        <v>7000</v>
      </c>
      <c r="F87" s="26">
        <f>7152*3</f>
        <v>21456</v>
      </c>
      <c r="G87" s="47" t="s">
        <v>350</v>
      </c>
      <c r="H87" s="47" t="s">
        <v>345</v>
      </c>
    </row>
    <row r="88" spans="2:8" x14ac:dyDescent="0.25">
      <c r="B88" s="57">
        <v>83</v>
      </c>
      <c r="C88" s="24" t="s">
        <v>220</v>
      </c>
      <c r="D88" t="s">
        <v>156</v>
      </c>
      <c r="E88" s="26">
        <v>8000</v>
      </c>
      <c r="F88" s="26">
        <v>24456</v>
      </c>
      <c r="G88" s="47" t="s">
        <v>121</v>
      </c>
      <c r="H88" s="47" t="s">
        <v>345</v>
      </c>
    </row>
    <row r="89" spans="2:8" x14ac:dyDescent="0.25">
      <c r="B89" s="57">
        <v>84</v>
      </c>
      <c r="C89" s="24" t="s">
        <v>202</v>
      </c>
      <c r="D89" t="s">
        <v>156</v>
      </c>
      <c r="E89" s="26">
        <v>8000</v>
      </c>
      <c r="F89" s="26">
        <v>24456</v>
      </c>
      <c r="G89" s="47" t="s">
        <v>121</v>
      </c>
      <c r="H89" s="47" t="s">
        <v>345</v>
      </c>
    </row>
    <row r="90" spans="2:8" x14ac:dyDescent="0.25">
      <c r="B90" s="57">
        <v>85</v>
      </c>
      <c r="C90" s="24" t="s">
        <v>397</v>
      </c>
      <c r="D90" t="s">
        <v>476</v>
      </c>
      <c r="E90" s="26">
        <v>7000</v>
      </c>
      <c r="F90" s="26">
        <f>4818.67+7152+7152</f>
        <v>19122.669999999998</v>
      </c>
      <c r="G90" s="47" t="s">
        <v>118</v>
      </c>
      <c r="H90" s="47" t="s">
        <v>348</v>
      </c>
    </row>
    <row r="91" spans="2:8" x14ac:dyDescent="0.25">
      <c r="B91" s="57">
        <v>86</v>
      </c>
      <c r="C91" s="24" t="s">
        <v>218</v>
      </c>
      <c r="D91" t="s">
        <v>477</v>
      </c>
      <c r="E91" s="26">
        <v>3500</v>
      </c>
      <c r="F91" s="26">
        <f>3646*3</f>
        <v>10938</v>
      </c>
      <c r="G91" s="47" t="s">
        <v>92</v>
      </c>
      <c r="H91" s="47" t="s">
        <v>375</v>
      </c>
    </row>
    <row r="92" spans="2:8" x14ac:dyDescent="0.25">
      <c r="B92" s="57">
        <v>87</v>
      </c>
      <c r="C92" s="24" t="s">
        <v>398</v>
      </c>
      <c r="D92" t="s">
        <v>156</v>
      </c>
      <c r="E92" s="26">
        <v>8000</v>
      </c>
      <c r="F92" s="26">
        <v>24438</v>
      </c>
      <c r="G92" s="47" t="s">
        <v>121</v>
      </c>
      <c r="H92" s="47" t="s">
        <v>345</v>
      </c>
    </row>
    <row r="93" spans="2:8" x14ac:dyDescent="0.25">
      <c r="B93" s="57">
        <v>88</v>
      </c>
      <c r="C93" s="24" t="s">
        <v>205</v>
      </c>
      <c r="D93" t="s">
        <v>475</v>
      </c>
      <c r="E93" s="26">
        <v>3500</v>
      </c>
      <c r="F93" s="26">
        <v>10956</v>
      </c>
      <c r="G93" s="47" t="s">
        <v>92</v>
      </c>
      <c r="H93" s="47" t="s">
        <v>375</v>
      </c>
    </row>
    <row r="94" spans="2:8" x14ac:dyDescent="0.25">
      <c r="B94" s="57">
        <v>89</v>
      </c>
      <c r="C94" s="24" t="s">
        <v>210</v>
      </c>
      <c r="D94" t="s">
        <v>478</v>
      </c>
      <c r="E94" s="26">
        <v>4500</v>
      </c>
      <c r="F94" s="26">
        <v>13938</v>
      </c>
      <c r="G94" s="47" t="s">
        <v>347</v>
      </c>
      <c r="H94" s="47" t="s">
        <v>348</v>
      </c>
    </row>
    <row r="95" spans="2:8" x14ac:dyDescent="0.25">
      <c r="B95" s="57">
        <v>90</v>
      </c>
      <c r="C95" s="24" t="s">
        <v>399</v>
      </c>
      <c r="D95" t="s">
        <v>479</v>
      </c>
      <c r="E95" s="26">
        <v>5000</v>
      </c>
      <c r="F95" s="26">
        <v>15438</v>
      </c>
      <c r="G95" s="47" t="s">
        <v>121</v>
      </c>
      <c r="H95" s="47" t="s">
        <v>345</v>
      </c>
    </row>
    <row r="96" spans="2:8" x14ac:dyDescent="0.25">
      <c r="B96" s="57">
        <v>91</v>
      </c>
      <c r="C96" s="24" t="s">
        <v>204</v>
      </c>
      <c r="D96" t="s">
        <v>479</v>
      </c>
      <c r="E96" s="26">
        <v>4500</v>
      </c>
      <c r="F96" s="26">
        <v>13938</v>
      </c>
      <c r="G96" s="47" t="s">
        <v>379</v>
      </c>
      <c r="H96" s="47" t="s">
        <v>338</v>
      </c>
    </row>
    <row r="97" spans="2:8" x14ac:dyDescent="0.25">
      <c r="B97" s="57">
        <v>92</v>
      </c>
      <c r="C97" s="24" t="s">
        <v>400</v>
      </c>
      <c r="D97" t="s">
        <v>480</v>
      </c>
      <c r="E97" s="26">
        <v>8000</v>
      </c>
      <c r="F97" s="26">
        <v>24456</v>
      </c>
      <c r="G97" s="47" t="s">
        <v>331</v>
      </c>
      <c r="H97" s="47" t="s">
        <v>338</v>
      </c>
    </row>
    <row r="98" spans="2:8" x14ac:dyDescent="0.25">
      <c r="B98" s="57">
        <v>93</v>
      </c>
      <c r="C98" s="24" t="s">
        <v>401</v>
      </c>
      <c r="D98" t="s">
        <v>481</v>
      </c>
      <c r="E98" s="26">
        <v>8000</v>
      </c>
      <c r="F98" s="26">
        <f>8152*3</f>
        <v>24456</v>
      </c>
      <c r="G98" s="25" t="s">
        <v>350</v>
      </c>
      <c r="H98" s="25" t="s">
        <v>345</v>
      </c>
    </row>
    <row r="99" spans="2:8" x14ac:dyDescent="0.25">
      <c r="B99" s="57">
        <v>94</v>
      </c>
      <c r="C99" s="24" t="s">
        <v>402</v>
      </c>
      <c r="D99" t="s">
        <v>482</v>
      </c>
      <c r="E99" s="26">
        <v>8000</v>
      </c>
      <c r="F99" s="26">
        <f>8152*3</f>
        <v>24456</v>
      </c>
      <c r="G99" s="47" t="s">
        <v>92</v>
      </c>
      <c r="H99" s="47" t="s">
        <v>375</v>
      </c>
    </row>
    <row r="100" spans="2:8" x14ac:dyDescent="0.25">
      <c r="B100" s="57">
        <v>95</v>
      </c>
      <c r="C100" s="24" t="s">
        <v>403</v>
      </c>
      <c r="D100" t="s">
        <v>483</v>
      </c>
      <c r="E100" s="26">
        <v>9000</v>
      </c>
      <c r="F100" s="26">
        <f>9152*3</f>
        <v>27456</v>
      </c>
      <c r="G100" s="47" t="s">
        <v>121</v>
      </c>
      <c r="H100" s="47" t="s">
        <v>345</v>
      </c>
    </row>
    <row r="101" spans="2:8" x14ac:dyDescent="0.25">
      <c r="B101" s="57">
        <v>96</v>
      </c>
      <c r="C101" s="24" t="s">
        <v>404</v>
      </c>
      <c r="D101" t="s">
        <v>484</v>
      </c>
      <c r="E101" s="26">
        <v>4000</v>
      </c>
      <c r="F101" s="26">
        <v>12456</v>
      </c>
      <c r="G101" s="47" t="s">
        <v>92</v>
      </c>
      <c r="H101" s="47" t="s">
        <v>375</v>
      </c>
    </row>
    <row r="102" spans="2:8" x14ac:dyDescent="0.25">
      <c r="B102" s="57">
        <v>97</v>
      </c>
      <c r="C102" s="24" t="s">
        <v>405</v>
      </c>
      <c r="D102" t="s">
        <v>479</v>
      </c>
      <c r="E102" s="26">
        <v>5000</v>
      </c>
      <c r="F102" s="26">
        <f>5152*3</f>
        <v>15456</v>
      </c>
      <c r="G102" s="47" t="s">
        <v>92</v>
      </c>
      <c r="H102" s="47" t="s">
        <v>375</v>
      </c>
    </row>
    <row r="103" spans="2:8" x14ac:dyDescent="0.25">
      <c r="B103" s="57">
        <v>98</v>
      </c>
      <c r="C103" s="24" t="s">
        <v>198</v>
      </c>
      <c r="D103" t="s">
        <v>485</v>
      </c>
      <c r="E103" s="26">
        <v>6000</v>
      </c>
      <c r="F103" s="26">
        <f>6146*3</f>
        <v>18438</v>
      </c>
      <c r="G103" s="47" t="s">
        <v>350</v>
      </c>
      <c r="H103" s="47" t="s">
        <v>345</v>
      </c>
    </row>
    <row r="104" spans="2:8" x14ac:dyDescent="0.25">
      <c r="B104" s="57">
        <v>99</v>
      </c>
      <c r="C104" s="24" t="s">
        <v>406</v>
      </c>
      <c r="D104" t="s">
        <v>486</v>
      </c>
      <c r="E104" s="26">
        <v>6000</v>
      </c>
      <c r="F104" s="26">
        <v>18456</v>
      </c>
      <c r="G104" s="47" t="s">
        <v>347</v>
      </c>
      <c r="H104" s="47" t="s">
        <v>348</v>
      </c>
    </row>
    <row r="105" spans="2:8" x14ac:dyDescent="0.25">
      <c r="B105" s="57">
        <v>100</v>
      </c>
      <c r="C105" s="24" t="s">
        <v>407</v>
      </c>
      <c r="D105" t="s">
        <v>156</v>
      </c>
      <c r="E105" s="26">
        <v>8000</v>
      </c>
      <c r="F105" s="26">
        <f>8152*3</f>
        <v>24456</v>
      </c>
      <c r="G105" s="47" t="s">
        <v>347</v>
      </c>
      <c r="H105" s="47" t="s">
        <v>348</v>
      </c>
    </row>
    <row r="106" spans="2:8" x14ac:dyDescent="0.25">
      <c r="B106" s="57">
        <v>101</v>
      </c>
      <c r="C106" s="24" t="s">
        <v>408</v>
      </c>
      <c r="D106" t="s">
        <v>156</v>
      </c>
      <c r="E106" s="26">
        <v>8000</v>
      </c>
      <c r="F106" s="26">
        <f>8146*3</f>
        <v>24438</v>
      </c>
      <c r="G106" s="47" t="s">
        <v>350</v>
      </c>
      <c r="H106" s="47" t="s">
        <v>345</v>
      </c>
    </row>
    <row r="107" spans="2:8" x14ac:dyDescent="0.25">
      <c r="B107" s="57">
        <v>102</v>
      </c>
      <c r="C107" s="24" t="s">
        <v>409</v>
      </c>
      <c r="D107" t="s">
        <v>474</v>
      </c>
      <c r="E107" s="26">
        <v>7500</v>
      </c>
      <c r="F107" s="26">
        <f>5902+7652+7652</f>
        <v>21206</v>
      </c>
      <c r="G107" s="47" t="s">
        <v>331</v>
      </c>
      <c r="H107" s="47" t="s">
        <v>338</v>
      </c>
    </row>
    <row r="108" spans="2:8" x14ac:dyDescent="0.25">
      <c r="B108" s="57">
        <v>103</v>
      </c>
      <c r="C108" s="24" t="s">
        <v>410</v>
      </c>
      <c r="D108" t="s">
        <v>487</v>
      </c>
      <c r="E108" s="26">
        <v>3500</v>
      </c>
      <c r="F108" s="26">
        <f>2485.33+3652+3652</f>
        <v>9789.33</v>
      </c>
      <c r="G108" s="47" t="s">
        <v>347</v>
      </c>
      <c r="H108" s="47" t="s">
        <v>348</v>
      </c>
    </row>
    <row r="109" spans="2:8" x14ac:dyDescent="0.25">
      <c r="B109" s="57">
        <v>104</v>
      </c>
      <c r="C109" s="24" t="s">
        <v>411</v>
      </c>
      <c r="D109" t="s">
        <v>478</v>
      </c>
      <c r="E109" s="26">
        <v>4500</v>
      </c>
      <c r="F109" s="26">
        <v>13938</v>
      </c>
      <c r="G109" s="47" t="s">
        <v>350</v>
      </c>
      <c r="H109" s="47" t="s">
        <v>345</v>
      </c>
    </row>
    <row r="110" spans="2:8" x14ac:dyDescent="0.25">
      <c r="B110" s="57">
        <v>105</v>
      </c>
      <c r="C110" s="24" t="s">
        <v>412</v>
      </c>
      <c r="D110" t="s">
        <v>156</v>
      </c>
      <c r="E110" s="26">
        <v>8000</v>
      </c>
      <c r="F110" s="26">
        <f>8014*3</f>
        <v>24042</v>
      </c>
      <c r="G110" s="25" t="s">
        <v>350</v>
      </c>
      <c r="H110" s="25" t="s">
        <v>345</v>
      </c>
    </row>
    <row r="111" spans="2:8" x14ac:dyDescent="0.25">
      <c r="B111" s="57">
        <v>106</v>
      </c>
      <c r="C111" s="56" t="s">
        <v>413</v>
      </c>
      <c r="D111" t="s">
        <v>488</v>
      </c>
      <c r="E111" s="26">
        <v>4000</v>
      </c>
      <c r="F111" s="26">
        <f>1216.67+4146+4146</f>
        <v>9508.67</v>
      </c>
      <c r="G111" s="47" t="s">
        <v>350</v>
      </c>
      <c r="H111" s="47" t="s">
        <v>345</v>
      </c>
    </row>
    <row r="112" spans="2:8" x14ac:dyDescent="0.25">
      <c r="B112" s="57">
        <v>107</v>
      </c>
      <c r="C112" s="24" t="s">
        <v>79</v>
      </c>
      <c r="D112" t="s">
        <v>489</v>
      </c>
      <c r="E112" s="26">
        <v>6000</v>
      </c>
      <c r="F112" s="26">
        <f>6152*3</f>
        <v>18456</v>
      </c>
      <c r="G112" s="47" t="s">
        <v>331</v>
      </c>
      <c r="H112" s="47" t="s">
        <v>338</v>
      </c>
    </row>
    <row r="113" spans="2:8" x14ac:dyDescent="0.25">
      <c r="B113" s="57">
        <v>108</v>
      </c>
      <c r="C113" s="24" t="s">
        <v>414</v>
      </c>
      <c r="D113" t="s">
        <v>490</v>
      </c>
      <c r="E113" s="26">
        <v>4000</v>
      </c>
      <c r="F113" s="26">
        <f>1079.33+4146+4146</f>
        <v>9371.33</v>
      </c>
      <c r="G113" s="47" t="s">
        <v>350</v>
      </c>
      <c r="H113" s="47" t="s">
        <v>345</v>
      </c>
    </row>
    <row r="114" spans="2:8" x14ac:dyDescent="0.25">
      <c r="B114" s="57">
        <v>109</v>
      </c>
      <c r="C114" s="50" t="s">
        <v>415</v>
      </c>
      <c r="D114" t="s">
        <v>80</v>
      </c>
      <c r="E114" s="26">
        <v>8000</v>
      </c>
      <c r="F114" s="26">
        <f>3085.33+8152+8152</f>
        <v>19389.330000000002</v>
      </c>
      <c r="G114" s="47" t="s">
        <v>118</v>
      </c>
      <c r="H114" s="47" t="s">
        <v>344</v>
      </c>
    </row>
    <row r="115" spans="2:8" x14ac:dyDescent="0.25">
      <c r="B115" s="57">
        <v>110</v>
      </c>
      <c r="C115" s="50" t="s">
        <v>416</v>
      </c>
      <c r="D115" s="23" t="s">
        <v>120</v>
      </c>
      <c r="E115" s="26">
        <v>3500</v>
      </c>
      <c r="F115" s="26">
        <f>1312.67+3646+3646</f>
        <v>8604.67</v>
      </c>
      <c r="G115" s="47" t="s">
        <v>350</v>
      </c>
      <c r="H115" s="47" t="s">
        <v>417</v>
      </c>
    </row>
    <row r="116" spans="2:8" x14ac:dyDescent="0.25">
      <c r="B116" s="57">
        <v>111</v>
      </c>
      <c r="C116" s="50" t="s">
        <v>418</v>
      </c>
      <c r="D116" t="s">
        <v>491</v>
      </c>
      <c r="E116" s="26">
        <v>8000</v>
      </c>
      <c r="F116" s="26">
        <f>3085.33+8152+8152</f>
        <v>19389.330000000002</v>
      </c>
      <c r="G116" s="47" t="s">
        <v>331</v>
      </c>
      <c r="H116" s="47" t="s">
        <v>338</v>
      </c>
    </row>
    <row r="117" spans="2:8" x14ac:dyDescent="0.25">
      <c r="B117" s="57">
        <v>112</v>
      </c>
      <c r="C117" s="24" t="s">
        <v>419</v>
      </c>
      <c r="D117" t="s">
        <v>492</v>
      </c>
      <c r="E117" s="26">
        <v>8000</v>
      </c>
      <c r="F117" s="26">
        <f>8152*3</f>
        <v>24456</v>
      </c>
      <c r="G117" s="47" t="s">
        <v>118</v>
      </c>
      <c r="H117" s="47" t="s">
        <v>348</v>
      </c>
    </row>
  </sheetData>
  <mergeCells count="7">
    <mergeCell ref="B2:H2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</vt:lpstr>
      <vt:lpstr>AGO</vt:lpstr>
      <vt:lpstr>SET</vt:lpstr>
      <vt:lpstr>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Oa3 CEABE</dc:creator>
  <cp:lastModifiedBy>Zavaleta Ramirez Sonia Nancy</cp:lastModifiedBy>
  <dcterms:created xsi:type="dcterms:W3CDTF">2021-11-23T15:49:34Z</dcterms:created>
  <dcterms:modified xsi:type="dcterms:W3CDTF">2021-11-24T21:16:58Z</dcterms:modified>
</cp:coreProperties>
</file>